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10305" activeTab="3"/>
  </bookViews>
  <sheets>
    <sheet name="合计" sheetId="1" r:id="rId1"/>
    <sheet name="一次性" sheetId="2" r:id="rId2"/>
    <sheet name="春节" sheetId="3" r:id="rId3"/>
    <sheet name="2012年末调整标准" sheetId="4" r:id="rId4"/>
  </sheets>
  <definedNames>
    <definedName name="_xlnm.Print_Area" localSheetId="1">'一次性'!$A$1:$L$25</definedName>
  </definedNames>
  <calcPr fullCalcOnLoad="1"/>
</workbook>
</file>

<file path=xl/comments3.xml><?xml version="1.0" encoding="utf-8"?>
<comments xmlns="http://schemas.openxmlformats.org/spreadsheetml/2006/main">
  <authors>
    <author>管理员</author>
  </authors>
  <commentList>
    <comment ref="B6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减结余</t>
        </r>
      </text>
    </comment>
    <comment ref="B7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市领导慰问、优抚对象慰问
</t>
        </r>
      </text>
    </comment>
  </commentList>
</comments>
</file>

<file path=xl/comments4.xml><?xml version="1.0" encoding="utf-8"?>
<comments xmlns="http://schemas.openxmlformats.org/spreadsheetml/2006/main">
  <authors>
    <author>管理员</author>
  </authors>
  <commentList>
    <comment ref="B6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减结余</t>
        </r>
      </text>
    </comment>
    <comment ref="B7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市领导慰问、优抚对象慰问
</t>
        </r>
      </text>
    </comment>
  </commentList>
</comments>
</file>

<file path=xl/sharedStrings.xml><?xml version="1.0" encoding="utf-8"?>
<sst xmlns="http://schemas.openxmlformats.org/spreadsheetml/2006/main" count="148" uniqueCount="56">
  <si>
    <t>编报单位:天津市民政局</t>
  </si>
  <si>
    <t>单位：万元</t>
  </si>
  <si>
    <t>区 县</t>
  </si>
  <si>
    <t>合计金额</t>
  </si>
  <si>
    <t>城市救助对象标准800元</t>
  </si>
  <si>
    <t>农村救助对象标准500元</t>
  </si>
  <si>
    <r>
      <t>优抚对象标准1</t>
    </r>
    <r>
      <rPr>
        <sz val="12"/>
        <rFont val="宋体"/>
        <family val="0"/>
      </rPr>
      <t>200元</t>
    </r>
  </si>
  <si>
    <t>金额</t>
  </si>
  <si>
    <t>城镇低保人数</t>
  </si>
  <si>
    <t>城镇特困人数</t>
  </si>
  <si>
    <t>农村低保人数</t>
  </si>
  <si>
    <t>农村特困人数</t>
  </si>
  <si>
    <t>农村五保人数</t>
  </si>
  <si>
    <t>标准</t>
  </si>
  <si>
    <t>优抚对象人数</t>
  </si>
  <si>
    <t>合 计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</si>
  <si>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</si>
  <si>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</si>
  <si>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</si>
  <si>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</si>
  <si>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</si>
  <si>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</si>
  <si>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</si>
  <si>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</si>
  <si>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</si>
  <si>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</si>
  <si>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</si>
  <si>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</si>
  <si>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</si>
  <si>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</si>
  <si>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</si>
  <si>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静海县</t>
  </si>
  <si>
    <t>宁河县</t>
  </si>
  <si>
    <t>蓟  县</t>
  </si>
  <si>
    <t>开发区</t>
  </si>
  <si>
    <t>2012年优抚、救助对象过节费资金汇总表</t>
  </si>
  <si>
    <t>城市低保标准60元</t>
  </si>
  <si>
    <t>农村低保标准50元</t>
  </si>
  <si>
    <t>农村五保标准80元</t>
  </si>
  <si>
    <r>
      <t>优抚对象1</t>
    </r>
    <r>
      <rPr>
        <sz val="12"/>
        <rFont val="宋体"/>
        <family val="0"/>
      </rPr>
      <t>50元</t>
    </r>
  </si>
  <si>
    <t>城市低保人数</t>
  </si>
  <si>
    <t>城市特困户数</t>
  </si>
  <si>
    <t>农村特困户数</t>
  </si>
  <si>
    <t>原民政救济对象人数</t>
  </si>
  <si>
    <t>市民政局</t>
  </si>
  <si>
    <t>附件1</t>
  </si>
  <si>
    <t>附件2</t>
  </si>
  <si>
    <t>2012年优抚、救助对象年终一次性补贴资金汇总表</t>
  </si>
  <si>
    <t>优抚</t>
  </si>
  <si>
    <t>救助</t>
  </si>
  <si>
    <t>合计</t>
  </si>
  <si>
    <t>蓟  县</t>
  </si>
  <si>
    <r>
      <t>城市低保标准60元调至</t>
    </r>
    <r>
      <rPr>
        <sz val="12"/>
        <rFont val="宋体"/>
        <family val="0"/>
      </rPr>
      <t>100元</t>
    </r>
  </si>
  <si>
    <r>
      <t>农村低保标准50元调至</t>
    </r>
    <r>
      <rPr>
        <sz val="12"/>
        <rFont val="宋体"/>
        <family val="0"/>
      </rPr>
      <t>100</t>
    </r>
    <r>
      <rPr>
        <sz val="12"/>
        <rFont val="宋体"/>
        <family val="0"/>
      </rPr>
      <t>元</t>
    </r>
  </si>
  <si>
    <r>
      <t>农村五保标准80元调至</t>
    </r>
    <r>
      <rPr>
        <sz val="12"/>
        <rFont val="宋体"/>
        <family val="0"/>
      </rPr>
      <t>100</t>
    </r>
    <r>
      <rPr>
        <sz val="12"/>
        <rFont val="宋体"/>
        <family val="0"/>
      </rPr>
      <t>元</t>
    </r>
  </si>
  <si>
    <r>
      <t>优抚对象1</t>
    </r>
    <r>
      <rPr>
        <sz val="12"/>
        <rFont val="宋体"/>
        <family val="0"/>
      </rPr>
      <t>50元调至300元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</si>
</sst>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\ "/>
  </numFmts>
  <fonts count="50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华康简黑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name val="华康简黑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华文仿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176" fontId="5" fillId="0" borderId="0" xfId="40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49" fontId="6" fillId="33" borderId="12" xfId="40" applyNumberFormat="1" applyFont="1" applyFill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176" fontId="0" fillId="0" borderId="10" xfId="40" applyNumberForma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/>
      <protection/>
    </xf>
    <xf numFmtId="49" fontId="6" fillId="33" borderId="13" xfId="40" applyNumberFormat="1" applyFont="1" applyFill="1" applyBorder="1" applyAlignment="1">
      <alignment horizontal="center" vertical="center" wrapText="1"/>
      <protection/>
    </xf>
    <xf numFmtId="176" fontId="7" fillId="0" borderId="14" xfId="40" applyNumberFormat="1" applyFont="1" applyBorder="1" applyAlignment="1">
      <alignment horizontal="center" vertical="center"/>
      <protection/>
    </xf>
    <xf numFmtId="0" fontId="0" fillId="0" borderId="14" xfId="40" applyFill="1" applyBorder="1" applyAlignment="1">
      <alignment horizontal="center" vertical="center"/>
      <protection/>
    </xf>
    <xf numFmtId="0" fontId="0" fillId="0" borderId="14" xfId="40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1" fillId="0" borderId="0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41" applyFont="1" applyBorder="1" applyAlignment="1">
      <alignment horizontal="center" vertical="center" wrapText="1"/>
      <protection/>
    </xf>
    <xf numFmtId="176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1" xfId="41" applyNumberFormat="1" applyFont="1" applyBorder="1" applyAlignment="1">
      <alignment horizontal="center" vertical="center" wrapText="1"/>
      <protection/>
    </xf>
    <xf numFmtId="49" fontId="6" fillId="33" borderId="12" xfId="41" applyNumberFormat="1" applyFont="1" applyFill="1" applyBorder="1" applyAlignment="1">
      <alignment horizontal="center" vertical="center" wrapText="1"/>
      <protection/>
    </xf>
    <xf numFmtId="176" fontId="0" fillId="0" borderId="10" xfId="41" applyNumberFormat="1" applyFont="1" applyBorder="1" applyAlignment="1">
      <alignment horizontal="center" vertical="center" wrapText="1"/>
      <protection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0" fontId="9" fillId="33" borderId="10" xfId="41" applyNumberFormat="1" applyFont="1" applyFill="1" applyBorder="1" applyAlignment="1">
      <alignment horizontal="center" vertical="center" wrapText="1"/>
      <protection/>
    </xf>
    <xf numFmtId="178" fontId="9" fillId="33" borderId="10" xfId="41" applyNumberFormat="1" applyFont="1" applyFill="1" applyBorder="1" applyAlignment="1">
      <alignment horizontal="right" vertical="center" wrapText="1"/>
      <protection/>
    </xf>
    <xf numFmtId="176" fontId="0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0" xfId="41" applyNumberFormat="1" applyFont="1" applyBorder="1" applyAlignment="1">
      <alignment horizontal="center" vertical="center"/>
      <protection/>
    </xf>
    <xf numFmtId="0" fontId="0" fillId="0" borderId="10" xfId="41" applyNumberFormat="1" applyFont="1" applyBorder="1" applyAlignment="1">
      <alignment horizontal="center"/>
      <protection/>
    </xf>
    <xf numFmtId="49" fontId="6" fillId="33" borderId="13" xfId="41" applyNumberFormat="1" applyFont="1" applyFill="1" applyBorder="1" applyAlignment="1">
      <alignment horizontal="center" vertical="center" wrapText="1"/>
      <protection/>
    </xf>
    <xf numFmtId="0" fontId="0" fillId="0" borderId="14" xfId="41" applyNumberFormat="1" applyFont="1" applyFill="1" applyBorder="1" applyAlignment="1">
      <alignment horizontal="center" vertical="center" wrapText="1"/>
      <protection/>
    </xf>
    <xf numFmtId="0" fontId="0" fillId="0" borderId="14" xfId="41" applyNumberFormat="1" applyFont="1" applyBorder="1" applyAlignment="1">
      <alignment horizontal="center" vertical="center" wrapText="1"/>
      <protection/>
    </xf>
    <xf numFmtId="0" fontId="9" fillId="33" borderId="14" xfId="41" applyNumberFormat="1" applyFont="1" applyFill="1" applyBorder="1" applyAlignment="1">
      <alignment horizontal="center" vertical="center" wrapText="1"/>
      <protection/>
    </xf>
    <xf numFmtId="0" fontId="0" fillId="0" borderId="14" xfId="41" applyNumberFormat="1" applyFont="1" applyBorder="1" applyAlignment="1">
      <alignment horizontal="center" vertical="center"/>
      <protection/>
    </xf>
    <xf numFmtId="178" fontId="9" fillId="33" borderId="14" xfId="41" applyNumberFormat="1" applyFont="1" applyFill="1" applyBorder="1" applyAlignment="1">
      <alignment horizontal="right" vertical="center" wrapText="1"/>
      <protection/>
    </xf>
    <xf numFmtId="0" fontId="0" fillId="0" borderId="14" xfId="41" applyFont="1" applyBorder="1" applyAlignment="1">
      <alignment horizontal="center" vertical="center"/>
      <protection/>
    </xf>
    <xf numFmtId="0" fontId="0" fillId="0" borderId="15" xfId="41" applyFont="1" applyBorder="1" applyAlignment="1">
      <alignment horizontal="center" vertical="center"/>
      <protection/>
    </xf>
    <xf numFmtId="176" fontId="0" fillId="0" borderId="14" xfId="41" applyNumberFormat="1" applyFont="1" applyBorder="1" applyAlignment="1">
      <alignment horizontal="center" vertical="center" wrapText="1"/>
      <protection/>
    </xf>
    <xf numFmtId="176" fontId="0" fillId="0" borderId="14" xfId="41" applyNumberFormat="1" applyFont="1" applyBorder="1" applyAlignment="1">
      <alignment horizontal="center" vertical="center"/>
      <protection/>
    </xf>
    <xf numFmtId="176" fontId="0" fillId="0" borderId="14" xfId="40" applyNumberForma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49" fontId="14" fillId="33" borderId="10" xfId="40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11" fillId="33" borderId="10" xfId="40" applyNumberFormat="1" applyFont="1" applyFill="1" applyBorder="1" applyAlignment="1">
      <alignment horizontal="right" vertical="center" wrapText="1"/>
      <protection/>
    </xf>
    <xf numFmtId="176" fontId="13" fillId="33" borderId="10" xfId="40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177" fontId="0" fillId="0" borderId="16" xfId="0" applyNumberFormat="1" applyBorder="1" applyAlignment="1">
      <alignment horizontal="left" vertical="center" wrapText="1"/>
    </xf>
    <xf numFmtId="0" fontId="1" fillId="0" borderId="0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left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0" fillId="0" borderId="18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0" fontId="0" fillId="0" borderId="19" xfId="40" applyFont="1" applyBorder="1" applyAlignment="1">
      <alignment horizontal="center" vertical="center" wrapText="1"/>
      <protection/>
    </xf>
    <xf numFmtId="0" fontId="0" fillId="0" borderId="19" xfId="40" applyBorder="1" applyAlignment="1">
      <alignment horizontal="center" vertical="center" wrapText="1"/>
      <protection/>
    </xf>
    <xf numFmtId="0" fontId="0" fillId="0" borderId="20" xfId="40" applyBorder="1" applyAlignment="1">
      <alignment horizontal="center" vertical="center" wrapText="1"/>
      <protection/>
    </xf>
    <xf numFmtId="0" fontId="8" fillId="0" borderId="0" xfId="4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left" vertical="center" wrapText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0" fillId="0" borderId="18" xfId="41" applyBorder="1" applyAlignment="1">
      <alignment horizontal="center" vertical="center" wrapText="1"/>
      <protection/>
    </xf>
    <xf numFmtId="0" fontId="0" fillId="0" borderId="12" xfId="41" applyBorder="1" applyAlignment="1">
      <alignment horizontal="center" vertical="center" wrapText="1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9" xfId="41" applyBorder="1" applyAlignment="1">
      <alignment horizontal="center" vertical="center" wrapText="1"/>
      <protection/>
    </xf>
    <xf numFmtId="0" fontId="0" fillId="0" borderId="20" xfId="41" applyBorder="1" applyAlignment="1">
      <alignment horizontal="center" vertical="center" wrapText="1"/>
      <protection/>
    </xf>
    <xf numFmtId="0" fontId="0" fillId="0" borderId="19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5.25390625" style="0" customWidth="1"/>
    <col min="2" max="2" width="16.375" style="0" customWidth="1"/>
    <col min="3" max="3" width="14.75390625" style="0" customWidth="1"/>
    <col min="4" max="5" width="11.75390625" style="0" hidden="1" customWidth="1"/>
    <col min="6" max="6" width="14.625" style="0" customWidth="1"/>
  </cols>
  <sheetData>
    <row r="1" ht="23.25" customHeight="1"/>
    <row r="2" spans="1:6" ht="14.25">
      <c r="A2" s="67" t="s">
        <v>2</v>
      </c>
      <c r="B2" s="68" t="s">
        <v>50</v>
      </c>
      <c r="C2" s="66" t="s">
        <v>48</v>
      </c>
      <c r="D2" s="56"/>
      <c r="E2" s="56"/>
      <c r="F2" s="66" t="s">
        <v>49</v>
      </c>
    </row>
    <row r="3" spans="1:6" ht="23.25" customHeight="1">
      <c r="A3" s="67"/>
      <c r="B3" s="68"/>
      <c r="C3" s="66"/>
      <c r="D3" s="57"/>
      <c r="E3" s="57"/>
      <c r="F3" s="66"/>
    </row>
    <row r="4" spans="1:6" ht="38.25" customHeight="1">
      <c r="A4" s="58" t="s">
        <v>15</v>
      </c>
      <c r="B4" s="60">
        <f>SUM(B5:B23)</f>
        <v>24059.999999999993</v>
      </c>
      <c r="C4" s="61">
        <f>SUM(C5:C23)</f>
        <v>3367.8</v>
      </c>
      <c r="D4" s="62">
        <f>SUM(D5:D23)</f>
        <v>2993.6</v>
      </c>
      <c r="E4" s="62">
        <f>SUM(E5:E23)</f>
        <v>374.20000000000005</v>
      </c>
      <c r="F4" s="63">
        <f>SUM(F5:F23)</f>
        <v>20692.2</v>
      </c>
    </row>
    <row r="5" spans="1:6" ht="28.5" customHeight="1">
      <c r="A5" s="59" t="s">
        <v>16</v>
      </c>
      <c r="B5" s="64">
        <f>C5+F5</f>
        <v>502.9</v>
      </c>
      <c r="C5" s="65">
        <f>SUM(D5:E5)</f>
        <v>16.9</v>
      </c>
      <c r="D5" s="62">
        <v>15</v>
      </c>
      <c r="E5" s="62">
        <v>1.9</v>
      </c>
      <c r="F5" s="63">
        <f>'一次性'!C7+'一次性'!F7+'春节'!C8+'春节'!F8+'春节'!I8</f>
        <v>486</v>
      </c>
    </row>
    <row r="6" spans="1:6" ht="28.5" customHeight="1">
      <c r="A6" s="59" t="s">
        <v>17</v>
      </c>
      <c r="B6" s="64">
        <f aca="true" t="shared" si="0" ref="B6:B23">C6+F6</f>
        <v>3119.6000000000004</v>
      </c>
      <c r="C6" s="65">
        <f aca="true" t="shared" si="1" ref="C6:C23">SUM(D6:E6)</f>
        <v>44.8</v>
      </c>
      <c r="D6" s="62">
        <v>39.8</v>
      </c>
      <c r="E6" s="62">
        <v>5</v>
      </c>
      <c r="F6" s="63">
        <f>'一次性'!C8+'一次性'!F8+'春节'!C9+'春节'!F9+'春节'!I9</f>
        <v>3074.8</v>
      </c>
    </row>
    <row r="7" spans="1:6" ht="28.5" customHeight="1">
      <c r="A7" s="59" t="s">
        <v>18</v>
      </c>
      <c r="B7" s="64">
        <f t="shared" si="0"/>
        <v>1134.1</v>
      </c>
      <c r="C7" s="65">
        <f t="shared" si="1"/>
        <v>28.1</v>
      </c>
      <c r="D7" s="62">
        <v>25</v>
      </c>
      <c r="E7" s="62">
        <v>3.1</v>
      </c>
      <c r="F7" s="63">
        <f>'一次性'!C9+'一次性'!F9+'春节'!C10+'春节'!F10+'春节'!I10</f>
        <v>1106</v>
      </c>
    </row>
    <row r="8" spans="1:6" ht="28.5" customHeight="1">
      <c r="A8" s="59" t="s">
        <v>19</v>
      </c>
      <c r="B8" s="64">
        <f t="shared" si="0"/>
        <v>1785.8000000000002</v>
      </c>
      <c r="C8" s="65">
        <f t="shared" si="1"/>
        <v>39.9</v>
      </c>
      <c r="D8" s="62">
        <v>35.5</v>
      </c>
      <c r="E8" s="62">
        <v>4.4</v>
      </c>
      <c r="F8" s="63">
        <f>'一次性'!C10+'一次性'!F10+'春节'!C11+'春节'!F11+'春节'!I11</f>
        <v>1745.9</v>
      </c>
    </row>
    <row r="9" spans="1:6" ht="28.5" customHeight="1">
      <c r="A9" s="59" t="s">
        <v>20</v>
      </c>
      <c r="B9" s="64">
        <f t="shared" si="0"/>
        <v>2519.2</v>
      </c>
      <c r="C9" s="65">
        <f t="shared" si="1"/>
        <v>23</v>
      </c>
      <c r="D9" s="62">
        <v>20.4</v>
      </c>
      <c r="E9" s="62">
        <v>2.6</v>
      </c>
      <c r="F9" s="63">
        <f>'一次性'!C11+'一次性'!F11+'春节'!C12+'春节'!F12+'春节'!I12</f>
        <v>2496.2</v>
      </c>
    </row>
    <row r="10" spans="1:6" ht="28.5" customHeight="1">
      <c r="A10" s="59" t="s">
        <v>21</v>
      </c>
      <c r="B10" s="64">
        <f t="shared" si="0"/>
        <v>2129.5</v>
      </c>
      <c r="C10" s="65">
        <f t="shared" si="1"/>
        <v>27.8</v>
      </c>
      <c r="D10" s="62">
        <v>24.7</v>
      </c>
      <c r="E10" s="62">
        <v>3.1</v>
      </c>
      <c r="F10" s="63">
        <f>'一次性'!C12+'一次性'!F12+'春节'!C13+'春节'!F13+'春节'!I13</f>
        <v>2101.7</v>
      </c>
    </row>
    <row r="11" spans="1:6" ht="28.5" customHeight="1">
      <c r="A11" s="59" t="s">
        <v>22</v>
      </c>
      <c r="B11" s="64">
        <f t="shared" si="0"/>
        <v>882.1</v>
      </c>
      <c r="C11" s="65">
        <f t="shared" si="1"/>
        <v>35.1</v>
      </c>
      <c r="D11" s="62">
        <v>31.2</v>
      </c>
      <c r="E11" s="62">
        <v>3.9</v>
      </c>
      <c r="F11" s="63">
        <f>'一次性'!C13+'一次性'!F13+'春节'!C14+'春节'!F14+'春节'!I14</f>
        <v>847</v>
      </c>
    </row>
    <row r="12" spans="1:6" ht="28.5" customHeight="1">
      <c r="A12" s="59" t="s">
        <v>23</v>
      </c>
      <c r="B12" s="64">
        <f t="shared" si="0"/>
        <v>634</v>
      </c>
      <c r="C12" s="65">
        <f t="shared" si="1"/>
        <v>35.1</v>
      </c>
      <c r="D12" s="62">
        <v>31.2</v>
      </c>
      <c r="E12" s="62">
        <v>3.9</v>
      </c>
      <c r="F12" s="63">
        <f>'一次性'!C14+'一次性'!F14+'春节'!C15+'春节'!F15+'春节'!I15</f>
        <v>598.9</v>
      </c>
    </row>
    <row r="13" spans="1:6" ht="28.5" customHeight="1">
      <c r="A13" s="59" t="s">
        <v>24</v>
      </c>
      <c r="B13" s="64">
        <f t="shared" si="0"/>
        <v>403.99999999999994</v>
      </c>
      <c r="C13" s="65">
        <f t="shared" si="1"/>
        <v>66.8</v>
      </c>
      <c r="D13" s="62">
        <v>59.4</v>
      </c>
      <c r="E13" s="62">
        <v>7.4</v>
      </c>
      <c r="F13" s="63">
        <f>'一次性'!C15+'一次性'!F15+'春节'!C16+'春节'!F16+'春节'!I16</f>
        <v>337.19999999999993</v>
      </c>
    </row>
    <row r="14" spans="1:6" ht="28.5" customHeight="1">
      <c r="A14" s="59" t="s">
        <v>25</v>
      </c>
      <c r="B14" s="64">
        <f t="shared" si="0"/>
        <v>750.9000000000001</v>
      </c>
      <c r="C14" s="65">
        <f t="shared" si="1"/>
        <v>100.1</v>
      </c>
      <c r="D14" s="62">
        <v>89</v>
      </c>
      <c r="E14" s="62">
        <v>11.1</v>
      </c>
      <c r="F14" s="63">
        <f>'一次性'!C16+'一次性'!F16+'春节'!C17+'春节'!F17+'春节'!I17</f>
        <v>650.8000000000001</v>
      </c>
    </row>
    <row r="15" spans="1:6" ht="28.5" customHeight="1">
      <c r="A15" s="59" t="s">
        <v>26</v>
      </c>
      <c r="B15" s="64">
        <f t="shared" si="0"/>
        <v>519.9000000000001</v>
      </c>
      <c r="C15" s="65">
        <f t="shared" si="1"/>
        <v>113.19999999999999</v>
      </c>
      <c r="D15" s="62">
        <v>100.6</v>
      </c>
      <c r="E15" s="62">
        <v>12.6</v>
      </c>
      <c r="F15" s="63">
        <f>'一次性'!C17+'一次性'!F17+'春节'!C18+'春节'!F18+'春节'!I18</f>
        <v>406.70000000000005</v>
      </c>
    </row>
    <row r="16" spans="1:6" ht="28.5" customHeight="1">
      <c r="A16" s="59" t="s">
        <v>27</v>
      </c>
      <c r="B16" s="64">
        <f t="shared" si="0"/>
        <v>708.4</v>
      </c>
      <c r="C16" s="65">
        <f t="shared" si="1"/>
        <v>115.3</v>
      </c>
      <c r="D16" s="62">
        <v>102.5</v>
      </c>
      <c r="E16" s="62">
        <v>12.8</v>
      </c>
      <c r="F16" s="63">
        <f>'一次性'!C18+'一次性'!F18+'春节'!C19+'春节'!F19+'春节'!I19</f>
        <v>593.1</v>
      </c>
    </row>
    <row r="17" spans="1:6" ht="28.5" customHeight="1">
      <c r="A17" s="59" t="s">
        <v>28</v>
      </c>
      <c r="B17" s="64">
        <f t="shared" si="0"/>
        <v>1136.5</v>
      </c>
      <c r="C17" s="65">
        <f t="shared" si="1"/>
        <v>151.4</v>
      </c>
      <c r="D17" s="62">
        <v>134.6</v>
      </c>
      <c r="E17" s="62">
        <v>16.8</v>
      </c>
      <c r="F17" s="63">
        <f>'一次性'!C19+'一次性'!F19+'春节'!C20+'春节'!F20+'春节'!I20</f>
        <v>985.0999999999999</v>
      </c>
    </row>
    <row r="18" spans="1:6" ht="28.5" customHeight="1">
      <c r="A18" s="59" t="s">
        <v>29</v>
      </c>
      <c r="B18" s="64">
        <f t="shared" si="0"/>
        <v>1447.6999999999998</v>
      </c>
      <c r="C18" s="65">
        <f t="shared" si="1"/>
        <v>659.5999999999999</v>
      </c>
      <c r="D18" s="62">
        <v>586.3</v>
      </c>
      <c r="E18" s="62">
        <v>73.3</v>
      </c>
      <c r="F18" s="63">
        <f>'一次性'!C20+'一次性'!F20+'春节'!C21+'春节'!F21+'春节'!I21</f>
        <v>788.1</v>
      </c>
    </row>
    <row r="19" spans="1:6" ht="28.5" customHeight="1">
      <c r="A19" s="59" t="s">
        <v>30</v>
      </c>
      <c r="B19" s="64">
        <f t="shared" si="0"/>
        <v>1693.3</v>
      </c>
      <c r="C19" s="65">
        <f t="shared" si="1"/>
        <v>538.5</v>
      </c>
      <c r="D19" s="62">
        <v>478.7</v>
      </c>
      <c r="E19" s="62">
        <v>59.8</v>
      </c>
      <c r="F19" s="63">
        <f>'一次性'!C21+'一次性'!F21+'春节'!C22+'春节'!F22+'春节'!I22</f>
        <v>1154.8</v>
      </c>
    </row>
    <row r="20" spans="1:6" ht="28.5" customHeight="1">
      <c r="A20" s="59" t="s">
        <v>31</v>
      </c>
      <c r="B20" s="64">
        <f t="shared" si="0"/>
        <v>1491.1000000000001</v>
      </c>
      <c r="C20" s="65">
        <f t="shared" si="1"/>
        <v>485.8</v>
      </c>
      <c r="D20" s="62">
        <v>431.8</v>
      </c>
      <c r="E20" s="62">
        <v>54</v>
      </c>
      <c r="F20" s="63">
        <f>'一次性'!C22+'一次性'!F22+'春节'!C23+'春节'!F23+'春节'!I23</f>
        <v>1005.3000000000001</v>
      </c>
    </row>
    <row r="21" spans="1:6" ht="28.5" customHeight="1">
      <c r="A21" s="59" t="s">
        <v>32</v>
      </c>
      <c r="B21" s="64">
        <f t="shared" si="0"/>
        <v>1208.1</v>
      </c>
      <c r="C21" s="65">
        <f t="shared" si="1"/>
        <v>260.8</v>
      </c>
      <c r="D21" s="62">
        <v>231.8</v>
      </c>
      <c r="E21" s="62">
        <v>29</v>
      </c>
      <c r="F21" s="63">
        <f>'一次性'!C23+'一次性'!F23+'春节'!C24+'春节'!F24+'春节'!I24</f>
        <v>947.3</v>
      </c>
    </row>
    <row r="22" spans="1:6" ht="28.5" customHeight="1">
      <c r="A22" s="59" t="s">
        <v>51</v>
      </c>
      <c r="B22" s="64">
        <f t="shared" si="0"/>
        <v>1989.8000000000002</v>
      </c>
      <c r="C22" s="65">
        <f t="shared" si="1"/>
        <v>624.5</v>
      </c>
      <c r="D22" s="62">
        <v>555.1</v>
      </c>
      <c r="E22" s="62">
        <v>69.4</v>
      </c>
      <c r="F22" s="63">
        <f>'一次性'!C24+'一次性'!F24+'春节'!C25+'春节'!F25+'春节'!I25</f>
        <v>1365.3000000000002</v>
      </c>
    </row>
    <row r="23" spans="1:6" ht="28.5" customHeight="1">
      <c r="A23" s="59" t="s">
        <v>34</v>
      </c>
      <c r="B23" s="64">
        <f t="shared" si="0"/>
        <v>3.1</v>
      </c>
      <c r="C23" s="65">
        <f t="shared" si="1"/>
        <v>1.1</v>
      </c>
      <c r="D23" s="62">
        <v>1</v>
      </c>
      <c r="E23" s="62">
        <v>0.1</v>
      </c>
      <c r="F23" s="63">
        <f>'一次性'!C25+'一次性'!F25+'春节'!C26+'春节'!F26+'春节'!I26</f>
        <v>2</v>
      </c>
    </row>
  </sheetData>
  <sheetProtection/>
  <mergeCells count="4">
    <mergeCell ref="F2:F3"/>
    <mergeCell ref="A2:A3"/>
    <mergeCell ref="B2:B3"/>
    <mergeCell ref="C2:C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2">
      <selection activeCell="J6" sqref="J6"/>
    </sheetView>
  </sheetViews>
  <sheetFormatPr defaultColWidth="9.00390625" defaultRowHeight="14.25"/>
  <cols>
    <col min="1" max="1" width="9.875" style="0" customWidth="1"/>
    <col min="2" max="2" width="11.125" style="0" customWidth="1"/>
    <col min="3" max="3" width="10.25390625" style="0" customWidth="1"/>
    <col min="4" max="4" width="12.625" style="0" customWidth="1"/>
    <col min="5" max="5" width="13.75390625" style="0" customWidth="1"/>
    <col min="6" max="6" width="10.375" style="0" customWidth="1"/>
    <col min="7" max="7" width="12.75390625" style="0" customWidth="1"/>
    <col min="8" max="8" width="12.625" style="0" customWidth="1"/>
    <col min="9" max="9" width="13.00390625" style="0" customWidth="1"/>
    <col min="10" max="10" width="10.00390625" style="0" customWidth="1"/>
    <col min="12" max="12" width="12.625" style="0" customWidth="1"/>
    <col min="14" max="14" width="10.75390625" style="0" bestFit="1" customWidth="1"/>
    <col min="15" max="15" width="9.625" style="0" bestFit="1" customWidth="1"/>
  </cols>
  <sheetData>
    <row r="1" ht="14.25">
      <c r="A1" t="s">
        <v>46</v>
      </c>
    </row>
    <row r="2" spans="1:12" ht="30.75" customHeight="1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3.25" thickBot="1">
      <c r="A3" s="71" t="s">
        <v>0</v>
      </c>
      <c r="B3" s="71"/>
      <c r="C3" s="71"/>
      <c r="D3" s="1"/>
      <c r="E3" s="1"/>
      <c r="F3" s="1"/>
      <c r="G3" s="1"/>
      <c r="H3" s="1"/>
      <c r="I3" s="1"/>
      <c r="J3" s="72" t="s">
        <v>1</v>
      </c>
      <c r="K3" s="72"/>
      <c r="L3" s="72"/>
    </row>
    <row r="4" spans="1:12" ht="30" customHeight="1">
      <c r="A4" s="73" t="s">
        <v>2</v>
      </c>
      <c r="B4" s="75" t="s">
        <v>3</v>
      </c>
      <c r="C4" s="75" t="s">
        <v>4</v>
      </c>
      <c r="D4" s="76"/>
      <c r="E4" s="76"/>
      <c r="F4" s="75" t="s">
        <v>5</v>
      </c>
      <c r="G4" s="76"/>
      <c r="H4" s="76"/>
      <c r="I4" s="76"/>
      <c r="J4" s="75" t="s">
        <v>6</v>
      </c>
      <c r="K4" s="76"/>
      <c r="L4" s="77"/>
    </row>
    <row r="5" spans="1:12" ht="34.5" customHeight="1">
      <c r="A5" s="74"/>
      <c r="B5" s="67"/>
      <c r="C5" s="3" t="s">
        <v>7</v>
      </c>
      <c r="D5" s="2" t="s">
        <v>8</v>
      </c>
      <c r="E5" s="2" t="s">
        <v>9</v>
      </c>
      <c r="F5" s="3" t="s">
        <v>7</v>
      </c>
      <c r="G5" s="2" t="s">
        <v>10</v>
      </c>
      <c r="H5" s="2" t="s">
        <v>11</v>
      </c>
      <c r="I5" s="2" t="s">
        <v>12</v>
      </c>
      <c r="J5" s="3" t="s">
        <v>7</v>
      </c>
      <c r="K5" s="4" t="s">
        <v>13</v>
      </c>
      <c r="L5" s="5" t="s">
        <v>14</v>
      </c>
    </row>
    <row r="6" spans="1:16" ht="24" customHeight="1">
      <c r="A6" s="6" t="s">
        <v>15</v>
      </c>
      <c r="B6" s="7">
        <f>SUM(B7:B25)</f>
        <v>22154.700000000004</v>
      </c>
      <c r="C6" s="8">
        <f aca="true" t="shared" si="0" ref="C6:L6">SUM(C7:C25)</f>
        <v>13524.699999999999</v>
      </c>
      <c r="D6" s="8">
        <f t="shared" si="0"/>
        <v>150317</v>
      </c>
      <c r="E6" s="8">
        <f t="shared" si="0"/>
        <v>18740</v>
      </c>
      <c r="F6" s="8">
        <f t="shared" si="0"/>
        <v>5636.4</v>
      </c>
      <c r="G6" s="8">
        <f t="shared" si="0"/>
        <v>89537</v>
      </c>
      <c r="H6" s="8">
        <f t="shared" si="0"/>
        <v>10132</v>
      </c>
      <c r="I6" s="8">
        <f t="shared" si="0"/>
        <v>13051</v>
      </c>
      <c r="J6" s="7">
        <f t="shared" si="0"/>
        <v>2993.6</v>
      </c>
      <c r="K6" s="8">
        <v>1200</v>
      </c>
      <c r="L6" s="9">
        <f t="shared" si="0"/>
        <v>24947</v>
      </c>
      <c r="N6" s="10"/>
      <c r="O6" s="10"/>
      <c r="P6" s="11"/>
    </row>
    <row r="7" spans="1:16" ht="24" customHeight="1">
      <c r="A7" s="12" t="s">
        <v>16</v>
      </c>
      <c r="B7" s="13">
        <f>SUM(C7,F7,J7)</f>
        <v>468.8</v>
      </c>
      <c r="C7" s="14">
        <v>453.8</v>
      </c>
      <c r="D7" s="15">
        <v>5015</v>
      </c>
      <c r="E7" s="15">
        <v>657</v>
      </c>
      <c r="F7" s="15">
        <v>0</v>
      </c>
      <c r="G7" s="15">
        <v>0</v>
      </c>
      <c r="H7" s="15">
        <v>0</v>
      </c>
      <c r="I7" s="15">
        <v>0</v>
      </c>
      <c r="J7" s="16">
        <f>ROUND(L7*K7/10000,1)</f>
        <v>15</v>
      </c>
      <c r="K7" s="17">
        <v>1200</v>
      </c>
      <c r="L7" s="18">
        <v>125</v>
      </c>
      <c r="N7" s="11"/>
      <c r="O7" s="11"/>
      <c r="P7" s="11"/>
    </row>
    <row r="8" spans="1:16" ht="24" customHeight="1">
      <c r="A8" s="12" t="s">
        <v>17</v>
      </c>
      <c r="B8" s="13">
        <f aca="true" t="shared" si="1" ref="B8:B25">SUM(C8,F8,J8)</f>
        <v>2906.8</v>
      </c>
      <c r="C8" s="14">
        <v>2867</v>
      </c>
      <c r="D8" s="15">
        <v>33692</v>
      </c>
      <c r="E8" s="15">
        <v>2146</v>
      </c>
      <c r="F8" s="15">
        <v>0</v>
      </c>
      <c r="G8" s="15">
        <v>0</v>
      </c>
      <c r="H8" s="15">
        <v>0</v>
      </c>
      <c r="I8" s="15">
        <v>0</v>
      </c>
      <c r="J8" s="16">
        <f aca="true" t="shared" si="2" ref="J8:J25">ROUND(L8*K8/10000,1)</f>
        <v>39.8</v>
      </c>
      <c r="K8" s="17">
        <v>1200</v>
      </c>
      <c r="L8" s="18">
        <v>332</v>
      </c>
      <c r="N8" s="11"/>
      <c r="O8" s="11"/>
      <c r="P8" s="11"/>
    </row>
    <row r="9" spans="1:16" ht="24" customHeight="1">
      <c r="A9" s="12" t="s">
        <v>18</v>
      </c>
      <c r="B9" s="13">
        <f t="shared" si="1"/>
        <v>1061.6</v>
      </c>
      <c r="C9" s="14">
        <v>1036.6</v>
      </c>
      <c r="D9" s="15">
        <v>10405</v>
      </c>
      <c r="E9" s="15">
        <v>2552</v>
      </c>
      <c r="F9" s="15">
        <v>0</v>
      </c>
      <c r="G9" s="15">
        <v>0</v>
      </c>
      <c r="H9" s="15">
        <v>0</v>
      </c>
      <c r="I9" s="15">
        <v>0</v>
      </c>
      <c r="J9" s="16">
        <f t="shared" si="2"/>
        <v>25</v>
      </c>
      <c r="K9" s="17">
        <v>1200</v>
      </c>
      <c r="L9" s="18">
        <v>208</v>
      </c>
      <c r="N9" s="11"/>
      <c r="O9" s="11"/>
      <c r="P9" s="11"/>
    </row>
    <row r="10" spans="1:16" ht="24" customHeight="1">
      <c r="A10" s="12" t="s">
        <v>19</v>
      </c>
      <c r="B10" s="13">
        <f t="shared" si="1"/>
        <v>1663.7</v>
      </c>
      <c r="C10" s="14">
        <v>1628.2</v>
      </c>
      <c r="D10" s="15">
        <v>18959</v>
      </c>
      <c r="E10" s="15">
        <v>1394</v>
      </c>
      <c r="F10" s="15">
        <v>0</v>
      </c>
      <c r="G10" s="15">
        <v>0</v>
      </c>
      <c r="H10" s="15">
        <v>0</v>
      </c>
      <c r="I10" s="15">
        <v>0</v>
      </c>
      <c r="J10" s="16">
        <f t="shared" si="2"/>
        <v>35.5</v>
      </c>
      <c r="K10" s="17">
        <v>1200</v>
      </c>
      <c r="L10" s="18">
        <v>296</v>
      </c>
      <c r="N10" s="11"/>
      <c r="O10" s="11"/>
      <c r="P10" s="11"/>
    </row>
    <row r="11" spans="1:16" ht="24" customHeight="1">
      <c r="A11" s="12" t="s">
        <v>20</v>
      </c>
      <c r="B11" s="13">
        <f t="shared" si="1"/>
        <v>2356.4</v>
      </c>
      <c r="C11" s="14">
        <v>2336</v>
      </c>
      <c r="D11" s="15">
        <v>23909</v>
      </c>
      <c r="E11" s="15">
        <v>5291</v>
      </c>
      <c r="F11" s="15">
        <v>0</v>
      </c>
      <c r="G11" s="15">
        <v>0</v>
      </c>
      <c r="H11" s="15">
        <v>0</v>
      </c>
      <c r="I11" s="15">
        <v>0</v>
      </c>
      <c r="J11" s="16">
        <f t="shared" si="2"/>
        <v>20.4</v>
      </c>
      <c r="K11" s="17">
        <v>1200</v>
      </c>
      <c r="L11" s="18">
        <v>170</v>
      </c>
      <c r="N11" s="11"/>
      <c r="O11" s="11"/>
      <c r="P11" s="11"/>
    </row>
    <row r="12" spans="1:16" ht="24" customHeight="1">
      <c r="A12" s="12" t="s">
        <v>21</v>
      </c>
      <c r="B12" s="13">
        <f t="shared" si="1"/>
        <v>1987.8</v>
      </c>
      <c r="C12" s="14">
        <v>1963.1</v>
      </c>
      <c r="D12" s="15">
        <v>21686</v>
      </c>
      <c r="E12" s="15">
        <v>2853</v>
      </c>
      <c r="F12" s="15">
        <v>0</v>
      </c>
      <c r="G12" s="15">
        <v>0</v>
      </c>
      <c r="H12" s="15">
        <v>0</v>
      </c>
      <c r="I12" s="15">
        <v>0</v>
      </c>
      <c r="J12" s="16">
        <f t="shared" si="2"/>
        <v>24.7</v>
      </c>
      <c r="K12" s="17">
        <v>1200</v>
      </c>
      <c r="L12" s="18">
        <v>206</v>
      </c>
      <c r="N12" s="11"/>
      <c r="O12" s="11"/>
      <c r="P12" s="11"/>
    </row>
    <row r="13" spans="1:16" ht="24" customHeight="1">
      <c r="A13" s="12" t="s">
        <v>22</v>
      </c>
      <c r="B13" s="13">
        <f t="shared" si="1"/>
        <v>817.7</v>
      </c>
      <c r="C13" s="14">
        <v>689.3</v>
      </c>
      <c r="D13" s="15">
        <v>8320</v>
      </c>
      <c r="E13" s="15">
        <v>296</v>
      </c>
      <c r="F13" s="15">
        <v>97.2</v>
      </c>
      <c r="G13" s="15">
        <v>1887</v>
      </c>
      <c r="H13" s="15">
        <v>0</v>
      </c>
      <c r="I13" s="15">
        <v>56</v>
      </c>
      <c r="J13" s="16">
        <f t="shared" si="2"/>
        <v>31.2</v>
      </c>
      <c r="K13" s="17">
        <v>1200</v>
      </c>
      <c r="L13" s="18">
        <v>260</v>
      </c>
      <c r="N13" s="11"/>
      <c r="O13" s="11"/>
      <c r="P13" s="11"/>
    </row>
    <row r="14" spans="1:16" ht="24" customHeight="1">
      <c r="A14" s="12" t="s">
        <v>23</v>
      </c>
      <c r="B14" s="13">
        <f t="shared" si="1"/>
        <v>585.9000000000001</v>
      </c>
      <c r="C14" s="14">
        <v>384.6</v>
      </c>
      <c r="D14" s="15">
        <v>4374</v>
      </c>
      <c r="E14" s="15">
        <v>433</v>
      </c>
      <c r="F14" s="15">
        <v>170.1</v>
      </c>
      <c r="G14" s="15">
        <v>3048</v>
      </c>
      <c r="H14" s="15">
        <v>261</v>
      </c>
      <c r="I14" s="15">
        <v>92</v>
      </c>
      <c r="J14" s="16">
        <f t="shared" si="2"/>
        <v>31.2</v>
      </c>
      <c r="K14" s="17">
        <v>1200</v>
      </c>
      <c r="L14" s="18">
        <v>260</v>
      </c>
      <c r="N14" s="11"/>
      <c r="O14" s="11"/>
      <c r="P14" s="11"/>
    </row>
    <row r="15" spans="1:16" ht="24" customHeight="1">
      <c r="A15" s="12" t="s">
        <v>24</v>
      </c>
      <c r="B15" s="13">
        <f t="shared" si="1"/>
        <v>370.19999999999993</v>
      </c>
      <c r="C15" s="14">
        <v>166.2</v>
      </c>
      <c r="D15" s="15">
        <v>1877</v>
      </c>
      <c r="E15" s="15">
        <v>201</v>
      </c>
      <c r="F15" s="15">
        <v>144.6</v>
      </c>
      <c r="G15" s="15">
        <v>2487</v>
      </c>
      <c r="H15" s="15">
        <v>214</v>
      </c>
      <c r="I15" s="15">
        <v>191</v>
      </c>
      <c r="J15" s="16">
        <f t="shared" si="2"/>
        <v>59.4</v>
      </c>
      <c r="K15" s="17">
        <v>1200</v>
      </c>
      <c r="L15" s="18">
        <v>495</v>
      </c>
      <c r="N15" s="11"/>
      <c r="O15" s="11"/>
      <c r="P15" s="11"/>
    </row>
    <row r="16" spans="1:16" ht="24" customHeight="1">
      <c r="A16" s="12" t="s">
        <v>25</v>
      </c>
      <c r="B16" s="13">
        <f t="shared" si="1"/>
        <v>691.2</v>
      </c>
      <c r="C16" s="14">
        <v>411.8</v>
      </c>
      <c r="D16" s="15">
        <v>4679</v>
      </c>
      <c r="E16" s="15">
        <v>468</v>
      </c>
      <c r="F16" s="15">
        <v>190.4</v>
      </c>
      <c r="G16" s="15">
        <v>3683</v>
      </c>
      <c r="H16" s="15">
        <v>0</v>
      </c>
      <c r="I16" s="15">
        <v>125</v>
      </c>
      <c r="J16" s="16">
        <f t="shared" si="2"/>
        <v>89</v>
      </c>
      <c r="K16" s="17">
        <v>1200</v>
      </c>
      <c r="L16" s="18">
        <v>742</v>
      </c>
      <c r="N16" s="11"/>
      <c r="O16" s="11"/>
      <c r="P16" s="11"/>
    </row>
    <row r="17" spans="1:16" ht="24" customHeight="1">
      <c r="A17" s="12" t="s">
        <v>26</v>
      </c>
      <c r="B17" s="13">
        <f t="shared" si="1"/>
        <v>473.80000000000007</v>
      </c>
      <c r="C17" s="14">
        <v>172.9</v>
      </c>
      <c r="D17" s="15">
        <v>2130</v>
      </c>
      <c r="E17" s="15">
        <v>31</v>
      </c>
      <c r="F17" s="15">
        <v>200.3</v>
      </c>
      <c r="G17" s="15">
        <v>3824</v>
      </c>
      <c r="H17" s="15">
        <v>0</v>
      </c>
      <c r="I17" s="15">
        <v>181</v>
      </c>
      <c r="J17" s="16">
        <f t="shared" si="2"/>
        <v>100.6</v>
      </c>
      <c r="K17" s="17">
        <v>1200</v>
      </c>
      <c r="L17" s="18">
        <v>838</v>
      </c>
      <c r="N17" s="11"/>
      <c r="O17" s="11"/>
      <c r="P17" s="11"/>
    </row>
    <row r="18" spans="1:16" ht="24" customHeight="1">
      <c r="A18" s="12" t="s">
        <v>27</v>
      </c>
      <c r="B18" s="13">
        <f t="shared" si="1"/>
        <v>648.3</v>
      </c>
      <c r="C18" s="14">
        <v>223.4</v>
      </c>
      <c r="D18" s="15">
        <v>2638</v>
      </c>
      <c r="E18" s="15">
        <v>154</v>
      </c>
      <c r="F18" s="15">
        <v>322.4</v>
      </c>
      <c r="G18" s="15">
        <v>5558</v>
      </c>
      <c r="H18" s="15">
        <v>651</v>
      </c>
      <c r="I18" s="15">
        <v>238</v>
      </c>
      <c r="J18" s="16">
        <f t="shared" si="2"/>
        <v>102.5</v>
      </c>
      <c r="K18" s="17">
        <v>1200</v>
      </c>
      <c r="L18" s="18">
        <v>854</v>
      </c>
      <c r="N18" s="11"/>
      <c r="O18" s="11"/>
      <c r="P18" s="11"/>
    </row>
    <row r="19" spans="1:16" ht="24" customHeight="1">
      <c r="A19" s="12" t="s">
        <v>28</v>
      </c>
      <c r="B19" s="13">
        <f t="shared" si="1"/>
        <v>1042.6</v>
      </c>
      <c r="C19" s="14">
        <v>464.6</v>
      </c>
      <c r="D19" s="15">
        <v>5316</v>
      </c>
      <c r="E19" s="15">
        <v>491</v>
      </c>
      <c r="F19" s="15">
        <v>443.4</v>
      </c>
      <c r="G19" s="15">
        <v>8325</v>
      </c>
      <c r="H19" s="15">
        <v>374</v>
      </c>
      <c r="I19" s="15">
        <v>168</v>
      </c>
      <c r="J19" s="16">
        <f t="shared" si="2"/>
        <v>134.6</v>
      </c>
      <c r="K19" s="17">
        <v>1200</v>
      </c>
      <c r="L19" s="18">
        <v>1122</v>
      </c>
      <c r="N19" s="11"/>
      <c r="O19" s="11"/>
      <c r="P19" s="11"/>
    </row>
    <row r="20" spans="1:16" ht="24" customHeight="1">
      <c r="A20" s="12" t="s">
        <v>29</v>
      </c>
      <c r="B20" s="13">
        <f t="shared" si="1"/>
        <v>1296.6</v>
      </c>
      <c r="C20" s="14">
        <v>81.5</v>
      </c>
      <c r="D20" s="15">
        <v>1005</v>
      </c>
      <c r="E20" s="15">
        <v>14</v>
      </c>
      <c r="F20" s="15">
        <v>628.8</v>
      </c>
      <c r="G20" s="15">
        <v>9316</v>
      </c>
      <c r="H20" s="15">
        <v>201</v>
      </c>
      <c r="I20" s="15">
        <v>3058</v>
      </c>
      <c r="J20" s="16">
        <f t="shared" si="2"/>
        <v>586.3</v>
      </c>
      <c r="K20" s="17">
        <v>1200</v>
      </c>
      <c r="L20" s="18">
        <v>4886</v>
      </c>
      <c r="N20" s="11"/>
      <c r="O20" s="11"/>
      <c r="P20" s="11"/>
    </row>
    <row r="21" spans="1:16" ht="24" customHeight="1">
      <c r="A21" s="12" t="s">
        <v>30</v>
      </c>
      <c r="B21" s="13">
        <f t="shared" si="1"/>
        <v>1533.2</v>
      </c>
      <c r="C21" s="14">
        <v>146.2</v>
      </c>
      <c r="D21" s="15">
        <v>1481</v>
      </c>
      <c r="E21" s="15">
        <v>346</v>
      </c>
      <c r="F21" s="15">
        <v>908.3</v>
      </c>
      <c r="G21" s="15">
        <v>13252</v>
      </c>
      <c r="H21" s="15">
        <v>2612</v>
      </c>
      <c r="I21" s="15">
        <v>2301</v>
      </c>
      <c r="J21" s="16">
        <f t="shared" si="2"/>
        <v>478.7</v>
      </c>
      <c r="K21" s="17">
        <v>1200</v>
      </c>
      <c r="L21" s="18">
        <v>3989</v>
      </c>
      <c r="N21" s="11"/>
      <c r="O21" s="11"/>
      <c r="P21" s="11"/>
    </row>
    <row r="22" spans="1:16" ht="24" customHeight="1">
      <c r="A22" s="12" t="s">
        <v>31</v>
      </c>
      <c r="B22" s="13">
        <f t="shared" si="1"/>
        <v>1351.2</v>
      </c>
      <c r="C22" s="14">
        <v>179.6</v>
      </c>
      <c r="D22" s="15">
        <v>1851</v>
      </c>
      <c r="E22" s="15">
        <v>394</v>
      </c>
      <c r="F22" s="15">
        <v>739.8</v>
      </c>
      <c r="G22" s="15">
        <v>9157</v>
      </c>
      <c r="H22" s="15">
        <v>2955</v>
      </c>
      <c r="I22" s="15">
        <v>2684</v>
      </c>
      <c r="J22" s="16">
        <f t="shared" si="2"/>
        <v>431.8</v>
      </c>
      <c r="K22" s="17">
        <v>1200</v>
      </c>
      <c r="L22" s="18">
        <v>3598</v>
      </c>
      <c r="N22" s="11"/>
      <c r="O22" s="11"/>
      <c r="P22" s="11"/>
    </row>
    <row r="23" spans="1:16" ht="24" customHeight="1">
      <c r="A23" s="12" t="s">
        <v>32</v>
      </c>
      <c r="B23" s="13">
        <f t="shared" si="1"/>
        <v>1093.8999999999999</v>
      </c>
      <c r="C23" s="14">
        <v>154.2</v>
      </c>
      <c r="D23" s="15">
        <v>1882</v>
      </c>
      <c r="E23" s="15">
        <v>46</v>
      </c>
      <c r="F23" s="15">
        <v>707.9</v>
      </c>
      <c r="G23" s="15">
        <v>11979</v>
      </c>
      <c r="H23" s="15">
        <v>755</v>
      </c>
      <c r="I23" s="15">
        <v>1423</v>
      </c>
      <c r="J23" s="16">
        <f t="shared" si="2"/>
        <v>231.8</v>
      </c>
      <c r="K23" s="17">
        <v>1200</v>
      </c>
      <c r="L23" s="18">
        <v>1932</v>
      </c>
      <c r="N23" s="11"/>
      <c r="O23" s="11"/>
      <c r="P23" s="11"/>
    </row>
    <row r="24" spans="1:16" ht="24" customHeight="1">
      <c r="A24" s="12" t="s">
        <v>33</v>
      </c>
      <c r="B24" s="13">
        <f t="shared" si="1"/>
        <v>1802.1</v>
      </c>
      <c r="C24" s="14">
        <v>163.8</v>
      </c>
      <c r="D24" s="19">
        <v>1074</v>
      </c>
      <c r="E24" s="19">
        <v>973</v>
      </c>
      <c r="F24" s="15">
        <v>1083.2</v>
      </c>
      <c r="G24" s="19">
        <v>17021</v>
      </c>
      <c r="H24" s="19">
        <v>2109</v>
      </c>
      <c r="I24" s="19">
        <v>2534</v>
      </c>
      <c r="J24" s="16">
        <f t="shared" si="2"/>
        <v>555.1</v>
      </c>
      <c r="K24" s="17">
        <v>1200</v>
      </c>
      <c r="L24" s="18">
        <v>4626</v>
      </c>
      <c r="N24" s="11"/>
      <c r="O24" s="11"/>
      <c r="P24" s="11"/>
    </row>
    <row r="25" spans="1:16" ht="24" customHeight="1" thickBot="1">
      <c r="A25" s="20" t="s">
        <v>34</v>
      </c>
      <c r="B25" s="21">
        <f t="shared" si="1"/>
        <v>2.9</v>
      </c>
      <c r="C25" s="22">
        <v>1.9</v>
      </c>
      <c r="D25" s="23">
        <v>24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55">
        <f t="shared" si="2"/>
        <v>1</v>
      </c>
      <c r="K25" s="24">
        <v>1200</v>
      </c>
      <c r="L25" s="25">
        <v>8</v>
      </c>
      <c r="N25" s="11"/>
      <c r="O25" s="11"/>
      <c r="P25" s="11"/>
    </row>
    <row r="26" spans="1:16" ht="51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11"/>
      <c r="O26" s="11"/>
      <c r="P26" s="11"/>
    </row>
  </sheetData>
  <sheetProtection/>
  <mergeCells count="9">
    <mergeCell ref="A26:L26"/>
    <mergeCell ref="A2:L2"/>
    <mergeCell ref="A3:C3"/>
    <mergeCell ref="J3:L3"/>
    <mergeCell ref="A4:A5"/>
    <mergeCell ref="B4:B5"/>
    <mergeCell ref="C4:E4"/>
    <mergeCell ref="F4:I4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0.50390625" style="0" customWidth="1"/>
    <col min="2" max="2" width="10.75390625" style="0" customWidth="1"/>
    <col min="4" max="4" width="10.25390625" style="0" customWidth="1"/>
    <col min="5" max="5" width="10.75390625" style="0" customWidth="1"/>
    <col min="7" max="8" width="10.50390625" style="0" customWidth="1"/>
    <col min="10" max="10" width="10.50390625" style="0" customWidth="1"/>
    <col min="11" max="11" width="10.375" style="0" customWidth="1"/>
    <col min="12" max="12" width="12.25390625" style="0" customWidth="1"/>
    <col min="13" max="13" width="10.125" style="0" customWidth="1"/>
    <col min="14" max="14" width="11.625" style="0" customWidth="1"/>
  </cols>
  <sheetData>
    <row r="1" ht="14.25">
      <c r="A1" t="s">
        <v>45</v>
      </c>
    </row>
    <row r="2" spans="1:14" ht="34.5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3.25" thickBot="1">
      <c r="A3" s="79" t="s">
        <v>0</v>
      </c>
      <c r="B3" s="79"/>
      <c r="C3" s="79"/>
      <c r="D3" s="79"/>
      <c r="E3" s="26"/>
      <c r="F3" s="26"/>
      <c r="G3" s="26"/>
      <c r="H3" s="26"/>
      <c r="I3" s="26"/>
      <c r="J3" s="26"/>
      <c r="K3" s="26"/>
      <c r="L3" s="80" t="s">
        <v>1</v>
      </c>
      <c r="M3" s="80"/>
      <c r="N3" s="80"/>
    </row>
    <row r="4" spans="1:14" ht="24" customHeight="1">
      <c r="A4" s="81" t="s">
        <v>2</v>
      </c>
      <c r="B4" s="83" t="s">
        <v>3</v>
      </c>
      <c r="C4" s="83" t="s">
        <v>36</v>
      </c>
      <c r="D4" s="85"/>
      <c r="E4" s="85"/>
      <c r="F4" s="83" t="s">
        <v>37</v>
      </c>
      <c r="G4" s="85"/>
      <c r="H4" s="85"/>
      <c r="I4" s="83" t="s">
        <v>38</v>
      </c>
      <c r="J4" s="85"/>
      <c r="K4" s="85"/>
      <c r="L4" s="83" t="s">
        <v>39</v>
      </c>
      <c r="M4" s="85"/>
      <c r="N4" s="86"/>
    </row>
    <row r="5" spans="1:14" ht="28.5">
      <c r="A5" s="82"/>
      <c r="B5" s="84"/>
      <c r="C5" s="28" t="s">
        <v>7</v>
      </c>
      <c r="D5" s="27" t="s">
        <v>40</v>
      </c>
      <c r="E5" s="27" t="s">
        <v>41</v>
      </c>
      <c r="F5" s="28" t="s">
        <v>7</v>
      </c>
      <c r="G5" s="27" t="s">
        <v>10</v>
      </c>
      <c r="H5" s="27" t="s">
        <v>42</v>
      </c>
      <c r="I5" s="28" t="s">
        <v>7</v>
      </c>
      <c r="J5" s="27" t="s">
        <v>12</v>
      </c>
      <c r="K5" s="27" t="s">
        <v>43</v>
      </c>
      <c r="L5" s="28" t="s">
        <v>7</v>
      </c>
      <c r="M5" s="29" t="s">
        <v>13</v>
      </c>
      <c r="N5" s="5" t="s">
        <v>14</v>
      </c>
    </row>
    <row r="6" spans="1:16" ht="25.5" customHeight="1">
      <c r="A6" s="30" t="s">
        <v>15</v>
      </c>
      <c r="B6" s="31">
        <f>SUM(B7:B26)</f>
        <v>1905.3000000000004</v>
      </c>
      <c r="C6" s="32">
        <f>SUM(C7:C26)</f>
        <v>953.3000000000002</v>
      </c>
      <c r="D6" s="32">
        <f aca="true" t="shared" si="0" ref="D6:N6">SUM(D8:D26)</f>
        <v>150317</v>
      </c>
      <c r="E6" s="32">
        <f t="shared" si="0"/>
        <v>8584</v>
      </c>
      <c r="F6" s="32">
        <f t="shared" si="0"/>
        <v>468.8</v>
      </c>
      <c r="G6" s="32">
        <f t="shared" si="0"/>
        <v>89537</v>
      </c>
      <c r="H6" s="32">
        <f t="shared" si="0"/>
        <v>4219</v>
      </c>
      <c r="I6" s="32">
        <f t="shared" si="0"/>
        <v>109</v>
      </c>
      <c r="J6" s="32">
        <f t="shared" si="0"/>
        <v>13051</v>
      </c>
      <c r="K6" s="32">
        <f t="shared" si="0"/>
        <v>566</v>
      </c>
      <c r="L6" s="31">
        <f>SUM(L8:L26)</f>
        <v>374.20000000000005</v>
      </c>
      <c r="M6" s="32">
        <v>150</v>
      </c>
      <c r="N6" s="33">
        <f t="shared" si="0"/>
        <v>24947</v>
      </c>
      <c r="P6" s="11"/>
    </row>
    <row r="7" spans="1:16" ht="25.5" customHeight="1">
      <c r="A7" s="30" t="s">
        <v>44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1"/>
      <c r="M7" s="32"/>
      <c r="N7" s="33"/>
      <c r="P7" s="11"/>
    </row>
    <row r="8" spans="1:16" ht="19.5" customHeight="1">
      <c r="A8" s="34" t="s">
        <v>16</v>
      </c>
      <c r="B8" s="35">
        <f>SUM(C8,F8,I8,L8)</f>
        <v>34.099999999999994</v>
      </c>
      <c r="C8" s="36">
        <v>31.9</v>
      </c>
      <c r="D8" s="37">
        <v>5015</v>
      </c>
      <c r="E8" s="38">
        <v>305</v>
      </c>
      <c r="F8" s="37">
        <v>0</v>
      </c>
      <c r="G8" s="37"/>
      <c r="H8" s="37"/>
      <c r="I8" s="37">
        <v>0.3</v>
      </c>
      <c r="J8" s="37"/>
      <c r="K8" s="39">
        <v>37</v>
      </c>
      <c r="L8" s="40">
        <f>ROUND(N8*M8/10000,1)</f>
        <v>1.9</v>
      </c>
      <c r="M8" s="41">
        <v>150</v>
      </c>
      <c r="N8" s="42">
        <v>125</v>
      </c>
      <c r="P8" s="11"/>
    </row>
    <row r="9" spans="1:16" ht="19.5" customHeight="1">
      <c r="A9" s="34" t="s">
        <v>17</v>
      </c>
      <c r="B9" s="35">
        <f aca="true" t="shared" si="1" ref="B9:B26">SUM(C9,F9,I9,L9)</f>
        <v>212.8</v>
      </c>
      <c r="C9" s="36">
        <v>207.4</v>
      </c>
      <c r="D9" s="37">
        <v>33692</v>
      </c>
      <c r="E9" s="38">
        <v>879</v>
      </c>
      <c r="F9" s="37">
        <v>0</v>
      </c>
      <c r="G9" s="37"/>
      <c r="H9" s="37"/>
      <c r="I9" s="37">
        <v>0.4</v>
      </c>
      <c r="J9" s="37"/>
      <c r="K9" s="39">
        <v>48</v>
      </c>
      <c r="L9" s="40">
        <f aca="true" t="shared" si="2" ref="L9:L26">ROUND(N9*M9/10000,1)</f>
        <v>5</v>
      </c>
      <c r="M9" s="41">
        <v>150</v>
      </c>
      <c r="N9" s="42">
        <v>332</v>
      </c>
      <c r="P9" s="11"/>
    </row>
    <row r="10" spans="1:16" ht="19.5" customHeight="1">
      <c r="A10" s="34" t="s">
        <v>18</v>
      </c>
      <c r="B10" s="35">
        <f t="shared" si="1"/>
        <v>72.5</v>
      </c>
      <c r="C10" s="36">
        <v>68.9</v>
      </c>
      <c r="D10" s="37">
        <v>10405</v>
      </c>
      <c r="E10" s="38">
        <v>1084</v>
      </c>
      <c r="F10" s="37">
        <v>0</v>
      </c>
      <c r="G10" s="37"/>
      <c r="H10" s="37"/>
      <c r="I10" s="37">
        <v>0.5</v>
      </c>
      <c r="J10" s="37"/>
      <c r="K10" s="39">
        <v>66</v>
      </c>
      <c r="L10" s="40">
        <f t="shared" si="2"/>
        <v>3.1</v>
      </c>
      <c r="M10" s="41">
        <v>150</v>
      </c>
      <c r="N10" s="42">
        <v>208</v>
      </c>
      <c r="P10" s="11"/>
    </row>
    <row r="11" spans="1:16" ht="19.5" customHeight="1">
      <c r="A11" s="34" t="s">
        <v>19</v>
      </c>
      <c r="B11" s="35">
        <f t="shared" si="1"/>
        <v>122.10000000000001</v>
      </c>
      <c r="C11" s="36">
        <v>117.2</v>
      </c>
      <c r="D11" s="37">
        <v>18959</v>
      </c>
      <c r="E11" s="38">
        <v>576</v>
      </c>
      <c r="F11" s="37">
        <v>0</v>
      </c>
      <c r="G11" s="37"/>
      <c r="H11" s="37"/>
      <c r="I11" s="37">
        <v>0.5</v>
      </c>
      <c r="J11" s="37"/>
      <c r="K11" s="39">
        <v>61</v>
      </c>
      <c r="L11" s="40">
        <f t="shared" si="2"/>
        <v>4.4</v>
      </c>
      <c r="M11" s="41">
        <v>150</v>
      </c>
      <c r="N11" s="42">
        <v>296</v>
      </c>
      <c r="P11" s="11"/>
    </row>
    <row r="12" spans="1:16" ht="19.5" customHeight="1">
      <c r="A12" s="34" t="s">
        <v>20</v>
      </c>
      <c r="B12" s="35">
        <f t="shared" si="1"/>
        <v>162.79999999999998</v>
      </c>
      <c r="C12" s="36">
        <v>159.5</v>
      </c>
      <c r="D12" s="37">
        <v>23909</v>
      </c>
      <c r="E12" s="38">
        <v>2674</v>
      </c>
      <c r="F12" s="37">
        <v>0</v>
      </c>
      <c r="G12" s="37"/>
      <c r="H12" s="37"/>
      <c r="I12" s="37">
        <v>0.7</v>
      </c>
      <c r="J12" s="37"/>
      <c r="K12" s="39">
        <v>86</v>
      </c>
      <c r="L12" s="40">
        <f t="shared" si="2"/>
        <v>2.6</v>
      </c>
      <c r="M12" s="41">
        <v>150</v>
      </c>
      <c r="N12" s="42">
        <v>170</v>
      </c>
      <c r="P12" s="11"/>
    </row>
    <row r="13" spans="1:16" ht="19.5" customHeight="1">
      <c r="A13" s="34" t="s">
        <v>21</v>
      </c>
      <c r="B13" s="35">
        <f t="shared" si="1"/>
        <v>141.7</v>
      </c>
      <c r="C13" s="36">
        <v>138.4</v>
      </c>
      <c r="D13" s="37">
        <v>21686</v>
      </c>
      <c r="E13" s="38">
        <v>1385</v>
      </c>
      <c r="F13" s="37">
        <v>0</v>
      </c>
      <c r="G13" s="37"/>
      <c r="H13" s="37"/>
      <c r="I13" s="37">
        <v>0.2</v>
      </c>
      <c r="J13" s="37"/>
      <c r="K13" s="39">
        <v>19</v>
      </c>
      <c r="L13" s="40">
        <f t="shared" si="2"/>
        <v>3.1</v>
      </c>
      <c r="M13" s="41">
        <v>150</v>
      </c>
      <c r="N13" s="42">
        <v>206</v>
      </c>
      <c r="P13" s="11"/>
    </row>
    <row r="14" spans="1:16" ht="19.5" customHeight="1">
      <c r="A14" s="34" t="s">
        <v>22</v>
      </c>
      <c r="B14" s="35">
        <f t="shared" si="1"/>
        <v>64.4</v>
      </c>
      <c r="C14" s="36">
        <v>50.6</v>
      </c>
      <c r="D14" s="37">
        <v>8320</v>
      </c>
      <c r="E14" s="38">
        <v>119</v>
      </c>
      <c r="F14" s="37">
        <v>9.4</v>
      </c>
      <c r="G14" s="36">
        <v>1887</v>
      </c>
      <c r="H14" s="36">
        <v>0</v>
      </c>
      <c r="I14" s="37">
        <v>0.5</v>
      </c>
      <c r="J14" s="43">
        <v>56</v>
      </c>
      <c r="K14" s="39">
        <v>3</v>
      </c>
      <c r="L14" s="40">
        <f t="shared" si="2"/>
        <v>3.9</v>
      </c>
      <c r="M14" s="41">
        <v>150</v>
      </c>
      <c r="N14" s="42">
        <v>260</v>
      </c>
      <c r="P14" s="11"/>
    </row>
    <row r="15" spans="1:16" ht="19.5" customHeight="1">
      <c r="A15" s="34" t="s">
        <v>23</v>
      </c>
      <c r="B15" s="35">
        <f t="shared" si="1"/>
        <v>48.1</v>
      </c>
      <c r="C15" s="36">
        <v>27.6</v>
      </c>
      <c r="D15" s="37">
        <v>4374</v>
      </c>
      <c r="E15" s="38">
        <v>223</v>
      </c>
      <c r="F15" s="37">
        <v>15.8</v>
      </c>
      <c r="G15" s="36">
        <v>3048</v>
      </c>
      <c r="H15" s="36">
        <v>115</v>
      </c>
      <c r="I15" s="37">
        <v>0.8</v>
      </c>
      <c r="J15" s="43">
        <v>92</v>
      </c>
      <c r="K15" s="39">
        <v>9</v>
      </c>
      <c r="L15" s="40">
        <f t="shared" si="2"/>
        <v>3.9</v>
      </c>
      <c r="M15" s="41">
        <v>150</v>
      </c>
      <c r="N15" s="42">
        <v>260</v>
      </c>
      <c r="P15" s="11"/>
    </row>
    <row r="16" spans="1:16" ht="19.5" customHeight="1">
      <c r="A16" s="34" t="s">
        <v>24</v>
      </c>
      <c r="B16" s="35">
        <f t="shared" si="1"/>
        <v>33.800000000000004</v>
      </c>
      <c r="C16" s="36">
        <v>11.9</v>
      </c>
      <c r="D16" s="37">
        <v>1877</v>
      </c>
      <c r="E16" s="38">
        <v>102</v>
      </c>
      <c r="F16" s="37">
        <v>12.9</v>
      </c>
      <c r="G16" s="36">
        <v>2487</v>
      </c>
      <c r="H16" s="36">
        <v>92</v>
      </c>
      <c r="I16" s="37">
        <v>1.6</v>
      </c>
      <c r="J16" s="43">
        <v>191</v>
      </c>
      <c r="K16" s="39">
        <v>14</v>
      </c>
      <c r="L16" s="40">
        <f t="shared" si="2"/>
        <v>7.4</v>
      </c>
      <c r="M16" s="41">
        <v>150</v>
      </c>
      <c r="N16" s="42">
        <v>495</v>
      </c>
      <c r="P16" s="11"/>
    </row>
    <row r="17" spans="1:16" ht="19.5" customHeight="1">
      <c r="A17" s="34" t="s">
        <v>25</v>
      </c>
      <c r="B17" s="35">
        <f t="shared" si="1"/>
        <v>59.699999999999996</v>
      </c>
      <c r="C17" s="36">
        <v>29.2</v>
      </c>
      <c r="D17" s="37">
        <v>4679</v>
      </c>
      <c r="E17" s="38">
        <v>195</v>
      </c>
      <c r="F17" s="37">
        <v>18.4</v>
      </c>
      <c r="G17" s="36">
        <v>3683</v>
      </c>
      <c r="H17" s="36">
        <v>0</v>
      </c>
      <c r="I17" s="37">
        <v>1</v>
      </c>
      <c r="J17" s="43">
        <v>125</v>
      </c>
      <c r="K17" s="39">
        <v>1</v>
      </c>
      <c r="L17" s="40">
        <f t="shared" si="2"/>
        <v>11.1</v>
      </c>
      <c r="M17" s="41">
        <v>150</v>
      </c>
      <c r="N17" s="42">
        <v>742</v>
      </c>
      <c r="P17" s="11"/>
    </row>
    <row r="18" spans="1:16" ht="19.5" customHeight="1">
      <c r="A18" s="34" t="s">
        <v>26</v>
      </c>
      <c r="B18" s="35">
        <f t="shared" si="1"/>
        <v>46.1</v>
      </c>
      <c r="C18" s="36">
        <v>12.9</v>
      </c>
      <c r="D18" s="37">
        <v>2130</v>
      </c>
      <c r="E18" s="38">
        <v>14</v>
      </c>
      <c r="F18" s="37">
        <v>19.1</v>
      </c>
      <c r="G18" s="36">
        <v>3824</v>
      </c>
      <c r="H18" s="36">
        <v>0</v>
      </c>
      <c r="I18" s="37">
        <v>1.5</v>
      </c>
      <c r="J18" s="43">
        <v>181</v>
      </c>
      <c r="K18" s="39">
        <v>3</v>
      </c>
      <c r="L18" s="40">
        <f t="shared" si="2"/>
        <v>12.6</v>
      </c>
      <c r="M18" s="41">
        <v>150</v>
      </c>
      <c r="N18" s="42">
        <v>838</v>
      </c>
      <c r="P18" s="11"/>
    </row>
    <row r="19" spans="1:16" ht="19.5" customHeight="1">
      <c r="A19" s="34" t="s">
        <v>27</v>
      </c>
      <c r="B19" s="35">
        <f t="shared" si="1"/>
        <v>60.099999999999994</v>
      </c>
      <c r="C19" s="36">
        <v>16.2</v>
      </c>
      <c r="D19" s="37">
        <v>2638</v>
      </c>
      <c r="E19" s="38">
        <v>62</v>
      </c>
      <c r="F19" s="37">
        <v>29.1</v>
      </c>
      <c r="G19" s="36">
        <v>5558</v>
      </c>
      <c r="H19" s="36">
        <v>256</v>
      </c>
      <c r="I19" s="37">
        <v>2</v>
      </c>
      <c r="J19" s="43">
        <v>238</v>
      </c>
      <c r="K19" s="39">
        <v>8</v>
      </c>
      <c r="L19" s="40">
        <f t="shared" si="2"/>
        <v>12.8</v>
      </c>
      <c r="M19" s="41">
        <v>150</v>
      </c>
      <c r="N19" s="42">
        <v>854</v>
      </c>
      <c r="P19" s="11"/>
    </row>
    <row r="20" spans="1:16" ht="19.5" customHeight="1">
      <c r="A20" s="34" t="s">
        <v>28</v>
      </c>
      <c r="B20" s="35">
        <f t="shared" si="1"/>
        <v>93.89999999999999</v>
      </c>
      <c r="C20" s="36">
        <v>33.3</v>
      </c>
      <c r="D20" s="37">
        <v>5316</v>
      </c>
      <c r="E20" s="38">
        <v>235</v>
      </c>
      <c r="F20" s="37">
        <v>42.4</v>
      </c>
      <c r="G20" s="36">
        <v>8325</v>
      </c>
      <c r="H20" s="36">
        <v>152</v>
      </c>
      <c r="I20" s="37">
        <v>1.4</v>
      </c>
      <c r="J20" s="43">
        <v>168</v>
      </c>
      <c r="K20" s="39">
        <v>7</v>
      </c>
      <c r="L20" s="40">
        <f t="shared" si="2"/>
        <v>16.8</v>
      </c>
      <c r="M20" s="41">
        <v>150</v>
      </c>
      <c r="N20" s="42">
        <v>1122</v>
      </c>
      <c r="P20" s="11"/>
    </row>
    <row r="21" spans="1:16" ht="19.5" customHeight="1">
      <c r="A21" s="34" t="s">
        <v>29</v>
      </c>
      <c r="B21" s="35">
        <f t="shared" si="1"/>
        <v>151.1</v>
      </c>
      <c r="C21" s="36">
        <v>6.1</v>
      </c>
      <c r="D21" s="37">
        <v>1005</v>
      </c>
      <c r="E21" s="38">
        <v>10</v>
      </c>
      <c r="F21" s="37">
        <v>47</v>
      </c>
      <c r="G21" s="36">
        <v>9316</v>
      </c>
      <c r="H21" s="36">
        <v>79</v>
      </c>
      <c r="I21" s="37">
        <v>24.7</v>
      </c>
      <c r="J21" s="43">
        <v>3058</v>
      </c>
      <c r="K21" s="39">
        <v>32</v>
      </c>
      <c r="L21" s="40">
        <f t="shared" si="2"/>
        <v>73.3</v>
      </c>
      <c r="M21" s="41">
        <v>150</v>
      </c>
      <c r="N21" s="42">
        <v>4886</v>
      </c>
      <c r="P21" s="11"/>
    </row>
    <row r="22" spans="1:16" ht="19.5" customHeight="1">
      <c r="A22" s="34" t="s">
        <v>30</v>
      </c>
      <c r="B22" s="35">
        <f t="shared" si="1"/>
        <v>160.10000000000002</v>
      </c>
      <c r="C22" s="36">
        <v>9.8</v>
      </c>
      <c r="D22" s="37">
        <v>1481</v>
      </c>
      <c r="E22" s="38">
        <v>157</v>
      </c>
      <c r="F22" s="37">
        <v>71.9</v>
      </c>
      <c r="G22" s="36">
        <v>13252</v>
      </c>
      <c r="H22" s="36">
        <v>1123</v>
      </c>
      <c r="I22" s="37">
        <v>18.6</v>
      </c>
      <c r="J22" s="43">
        <v>2301</v>
      </c>
      <c r="K22" s="39">
        <v>18</v>
      </c>
      <c r="L22" s="40">
        <f t="shared" si="2"/>
        <v>59.8</v>
      </c>
      <c r="M22" s="41">
        <v>150</v>
      </c>
      <c r="N22" s="42">
        <v>3989</v>
      </c>
      <c r="P22" s="11"/>
    </row>
    <row r="23" spans="1:16" ht="19.5" customHeight="1">
      <c r="A23" s="34" t="s">
        <v>31</v>
      </c>
      <c r="B23" s="35">
        <f t="shared" si="1"/>
        <v>139.9</v>
      </c>
      <c r="C23" s="36">
        <v>12.1</v>
      </c>
      <c r="D23" s="37">
        <v>1851</v>
      </c>
      <c r="E23" s="38">
        <v>166</v>
      </c>
      <c r="F23" s="37">
        <v>52.1</v>
      </c>
      <c r="G23" s="36">
        <v>9157</v>
      </c>
      <c r="H23" s="36">
        <v>1266</v>
      </c>
      <c r="I23" s="37">
        <v>21.7</v>
      </c>
      <c r="J23" s="43">
        <v>2684</v>
      </c>
      <c r="K23" s="39">
        <v>34</v>
      </c>
      <c r="L23" s="40">
        <f t="shared" si="2"/>
        <v>54</v>
      </c>
      <c r="M23" s="41">
        <v>150</v>
      </c>
      <c r="N23" s="42">
        <v>3598</v>
      </c>
      <c r="P23" s="11"/>
    </row>
    <row r="24" spans="1:16" ht="19.5" customHeight="1">
      <c r="A24" s="34" t="s">
        <v>32</v>
      </c>
      <c r="B24" s="35">
        <f t="shared" si="1"/>
        <v>114.2</v>
      </c>
      <c r="C24" s="36">
        <v>11.5</v>
      </c>
      <c r="D24" s="44">
        <v>1882</v>
      </c>
      <c r="E24" s="38">
        <v>27</v>
      </c>
      <c r="F24" s="37">
        <v>61.5</v>
      </c>
      <c r="G24" s="36">
        <v>11979</v>
      </c>
      <c r="H24" s="36">
        <v>325</v>
      </c>
      <c r="I24" s="37">
        <v>12.2</v>
      </c>
      <c r="J24" s="43">
        <v>1423</v>
      </c>
      <c r="K24" s="39">
        <v>98</v>
      </c>
      <c r="L24" s="40">
        <f t="shared" si="2"/>
        <v>29</v>
      </c>
      <c r="M24" s="41">
        <v>150</v>
      </c>
      <c r="N24" s="42">
        <v>1932</v>
      </c>
      <c r="P24" s="11"/>
    </row>
    <row r="25" spans="1:16" ht="19.5" customHeight="1">
      <c r="A25" s="34" t="s">
        <v>33</v>
      </c>
      <c r="B25" s="35">
        <f t="shared" si="1"/>
        <v>187.70000000000002</v>
      </c>
      <c r="C25" s="36">
        <v>8.7</v>
      </c>
      <c r="D25" s="44">
        <v>1074</v>
      </c>
      <c r="E25" s="38">
        <v>371</v>
      </c>
      <c r="F25" s="37">
        <v>89.2</v>
      </c>
      <c r="G25" s="44">
        <v>17021</v>
      </c>
      <c r="H25" s="38">
        <v>811</v>
      </c>
      <c r="I25" s="37">
        <v>20.4</v>
      </c>
      <c r="J25" s="44">
        <v>2534</v>
      </c>
      <c r="K25" s="39">
        <v>22</v>
      </c>
      <c r="L25" s="40">
        <f t="shared" si="2"/>
        <v>69.4</v>
      </c>
      <c r="M25" s="41">
        <v>150</v>
      </c>
      <c r="N25" s="42">
        <v>4626</v>
      </c>
      <c r="P25" s="11"/>
    </row>
    <row r="26" spans="1:16" ht="19.5" customHeight="1" thickBot="1">
      <c r="A26" s="45" t="s">
        <v>34</v>
      </c>
      <c r="B26" s="53">
        <f t="shared" si="1"/>
        <v>0.2</v>
      </c>
      <c r="C26" s="46">
        <v>0.1</v>
      </c>
      <c r="D26" s="47">
        <v>24</v>
      </c>
      <c r="E26" s="48">
        <v>0</v>
      </c>
      <c r="F26" s="47">
        <v>0</v>
      </c>
      <c r="G26" s="46">
        <v>0</v>
      </c>
      <c r="H26" s="46">
        <v>0</v>
      </c>
      <c r="I26" s="47">
        <v>0</v>
      </c>
      <c r="J26" s="49">
        <v>0</v>
      </c>
      <c r="K26" s="50">
        <v>0</v>
      </c>
      <c r="L26" s="54">
        <f t="shared" si="2"/>
        <v>0.1</v>
      </c>
      <c r="M26" s="51">
        <v>150</v>
      </c>
      <c r="N26" s="52">
        <v>8</v>
      </c>
      <c r="P26" s="11"/>
    </row>
  </sheetData>
  <sheetProtection/>
  <mergeCells count="9">
    <mergeCell ref="A2:N2"/>
    <mergeCell ref="A3:D3"/>
    <mergeCell ref="L3:N3"/>
    <mergeCell ref="A4:A5"/>
    <mergeCell ref="B4:B5"/>
    <mergeCell ref="C4:E4"/>
    <mergeCell ref="F4:H4"/>
    <mergeCell ref="I4:K4"/>
    <mergeCell ref="L4:N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0.50390625" style="0" customWidth="1"/>
    <col min="2" max="2" width="10.75390625" style="0" customWidth="1"/>
    <col min="4" max="4" width="10.25390625" style="0" customWidth="1"/>
    <col min="5" max="5" width="10.75390625" style="0" customWidth="1"/>
    <col min="7" max="8" width="10.50390625" style="0" customWidth="1"/>
    <col min="10" max="10" width="10.50390625" style="0" customWidth="1"/>
    <col min="11" max="11" width="10.375" style="0" customWidth="1"/>
    <col min="12" max="12" width="12.25390625" style="0" customWidth="1"/>
    <col min="13" max="13" width="11.625" style="0" customWidth="1"/>
  </cols>
  <sheetData>
    <row r="1" ht="14.25">
      <c r="A1" t="s">
        <v>45</v>
      </c>
    </row>
    <row r="2" spans="1:13" ht="34.5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3.25" thickBot="1">
      <c r="A3" s="79" t="s">
        <v>0</v>
      </c>
      <c r="B3" s="79"/>
      <c r="C3" s="79"/>
      <c r="D3" s="79"/>
      <c r="E3" s="26"/>
      <c r="F3" s="26"/>
      <c r="G3" s="26"/>
      <c r="H3" s="26"/>
      <c r="I3" s="26"/>
      <c r="J3" s="26"/>
      <c r="K3" s="26"/>
      <c r="L3" s="80" t="s">
        <v>1</v>
      </c>
      <c r="M3" s="80"/>
    </row>
    <row r="4" spans="1:13" ht="24" customHeight="1">
      <c r="A4" s="81" t="s">
        <v>2</v>
      </c>
      <c r="B4" s="83" t="s">
        <v>3</v>
      </c>
      <c r="C4" s="87" t="s">
        <v>52</v>
      </c>
      <c r="D4" s="85"/>
      <c r="E4" s="85"/>
      <c r="F4" s="87" t="s">
        <v>53</v>
      </c>
      <c r="G4" s="85"/>
      <c r="H4" s="85"/>
      <c r="I4" s="87" t="s">
        <v>54</v>
      </c>
      <c r="J4" s="85"/>
      <c r="K4" s="85"/>
      <c r="L4" s="87" t="s">
        <v>55</v>
      </c>
      <c r="M4" s="86"/>
    </row>
    <row r="5" spans="1:13" ht="28.5">
      <c r="A5" s="82"/>
      <c r="B5" s="84"/>
      <c r="C5" s="28" t="s">
        <v>7</v>
      </c>
      <c r="D5" s="27" t="s">
        <v>40</v>
      </c>
      <c r="E5" s="27" t="s">
        <v>41</v>
      </c>
      <c r="F5" s="28" t="s">
        <v>7</v>
      </c>
      <c r="G5" s="27" t="s">
        <v>10</v>
      </c>
      <c r="H5" s="27" t="s">
        <v>42</v>
      </c>
      <c r="I5" s="28" t="s">
        <v>7</v>
      </c>
      <c r="J5" s="27" t="s">
        <v>12</v>
      </c>
      <c r="K5" s="27" t="s">
        <v>43</v>
      </c>
      <c r="L5" s="28" t="s">
        <v>7</v>
      </c>
      <c r="M5" s="5" t="s">
        <v>14</v>
      </c>
    </row>
    <row r="6" spans="1:15" ht="25.5" customHeight="1">
      <c r="A6" s="30" t="s">
        <v>15</v>
      </c>
      <c r="B6" s="31">
        <f>SUM(B7:B26)</f>
        <v>3411.7000000000003</v>
      </c>
      <c r="C6" s="32">
        <f>SUM(C7:C26)</f>
        <v>1589.1000000000004</v>
      </c>
      <c r="D6" s="32">
        <f aca="true" t="shared" si="0" ref="D6:M6">SUM(D8:D26)</f>
        <v>150317</v>
      </c>
      <c r="E6" s="32">
        <f t="shared" si="0"/>
        <v>8584</v>
      </c>
      <c r="F6" s="32">
        <f t="shared" si="0"/>
        <v>937.5</v>
      </c>
      <c r="G6" s="32">
        <f t="shared" si="0"/>
        <v>89537</v>
      </c>
      <c r="H6" s="32">
        <f t="shared" si="0"/>
        <v>4219</v>
      </c>
      <c r="I6" s="32">
        <f t="shared" si="0"/>
        <v>136.5</v>
      </c>
      <c r="J6" s="32">
        <f t="shared" si="0"/>
        <v>13051</v>
      </c>
      <c r="K6" s="32">
        <f t="shared" si="0"/>
        <v>566</v>
      </c>
      <c r="L6" s="31">
        <f>SUM(L8:L26)</f>
        <v>748.6000000000001</v>
      </c>
      <c r="M6" s="33">
        <f t="shared" si="0"/>
        <v>24947</v>
      </c>
      <c r="O6" s="11"/>
    </row>
    <row r="7" spans="1:15" ht="25.5" customHeight="1">
      <c r="A7" s="30" t="s">
        <v>44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1"/>
      <c r="M7" s="33"/>
      <c r="O7" s="11"/>
    </row>
    <row r="8" spans="1:15" ht="19.5" customHeight="1">
      <c r="A8" s="34" t="s">
        <v>16</v>
      </c>
      <c r="B8" s="35">
        <f>SUM(C8,F8,I8,L8)</f>
        <v>57.4</v>
      </c>
      <c r="C8" s="36">
        <f>ROUND((D8+E8)*100/10000,1)</f>
        <v>53.2</v>
      </c>
      <c r="D8" s="37">
        <v>5015</v>
      </c>
      <c r="E8" s="38">
        <v>305</v>
      </c>
      <c r="F8" s="36">
        <f>ROUND((G8+H8)*100/10000,1)</f>
        <v>0</v>
      </c>
      <c r="G8" s="37"/>
      <c r="H8" s="37"/>
      <c r="I8" s="36">
        <f>ROUND((J8+K8)*100/10000,1)</f>
        <v>0.4</v>
      </c>
      <c r="J8" s="37"/>
      <c r="K8" s="39">
        <v>37</v>
      </c>
      <c r="L8" s="36">
        <f>ROUND((M8*300)/10000,1)</f>
        <v>3.8</v>
      </c>
      <c r="M8" s="42">
        <v>125</v>
      </c>
      <c r="O8" s="11"/>
    </row>
    <row r="9" spans="1:15" ht="19.5" customHeight="1">
      <c r="A9" s="34" t="s">
        <v>17</v>
      </c>
      <c r="B9" s="35">
        <f aca="true" t="shared" si="1" ref="B9:B26">SUM(C9,F9,I9,L9)</f>
        <v>356.2</v>
      </c>
      <c r="C9" s="36">
        <f aca="true" t="shared" si="2" ref="C9:C26">ROUND((D9+E9)*100/10000,1)</f>
        <v>345.7</v>
      </c>
      <c r="D9" s="37">
        <v>33692</v>
      </c>
      <c r="E9" s="38">
        <v>879</v>
      </c>
      <c r="F9" s="36">
        <f aca="true" t="shared" si="3" ref="F9:F26">ROUND((G9+H9)*100/10000,1)</f>
        <v>0</v>
      </c>
      <c r="G9" s="37"/>
      <c r="H9" s="37"/>
      <c r="I9" s="36">
        <f aca="true" t="shared" si="4" ref="I9:I26">ROUND((J9+K9)*100/10000,1)</f>
        <v>0.5</v>
      </c>
      <c r="J9" s="37"/>
      <c r="K9" s="39">
        <v>48</v>
      </c>
      <c r="L9" s="36">
        <f aca="true" t="shared" si="5" ref="L9:L26">ROUND((M9*300)/10000,1)</f>
        <v>10</v>
      </c>
      <c r="M9" s="42">
        <v>332</v>
      </c>
      <c r="O9" s="11"/>
    </row>
    <row r="10" spans="1:15" ht="19.5" customHeight="1">
      <c r="A10" s="34" t="s">
        <v>18</v>
      </c>
      <c r="B10" s="35">
        <f t="shared" si="1"/>
        <v>121.80000000000001</v>
      </c>
      <c r="C10" s="36">
        <f t="shared" si="2"/>
        <v>114.9</v>
      </c>
      <c r="D10" s="37">
        <v>10405</v>
      </c>
      <c r="E10" s="38">
        <v>1084</v>
      </c>
      <c r="F10" s="36">
        <f t="shared" si="3"/>
        <v>0</v>
      </c>
      <c r="G10" s="37"/>
      <c r="H10" s="37"/>
      <c r="I10" s="36">
        <f t="shared" si="4"/>
        <v>0.7</v>
      </c>
      <c r="J10" s="37"/>
      <c r="K10" s="39">
        <v>66</v>
      </c>
      <c r="L10" s="36">
        <f t="shared" si="5"/>
        <v>6.2</v>
      </c>
      <c r="M10" s="42">
        <v>208</v>
      </c>
      <c r="O10" s="11"/>
    </row>
    <row r="11" spans="1:15" ht="19.5" customHeight="1">
      <c r="A11" s="34" t="s">
        <v>19</v>
      </c>
      <c r="B11" s="35">
        <f t="shared" si="1"/>
        <v>204.9</v>
      </c>
      <c r="C11" s="36">
        <f t="shared" si="2"/>
        <v>195.4</v>
      </c>
      <c r="D11" s="37">
        <v>18959</v>
      </c>
      <c r="E11" s="38">
        <v>576</v>
      </c>
      <c r="F11" s="36">
        <f t="shared" si="3"/>
        <v>0</v>
      </c>
      <c r="G11" s="37"/>
      <c r="H11" s="37"/>
      <c r="I11" s="36">
        <f t="shared" si="4"/>
        <v>0.6</v>
      </c>
      <c r="J11" s="37"/>
      <c r="K11" s="39">
        <v>61</v>
      </c>
      <c r="L11" s="36">
        <f t="shared" si="5"/>
        <v>8.9</v>
      </c>
      <c r="M11" s="42">
        <v>296</v>
      </c>
      <c r="O11" s="11"/>
    </row>
    <row r="12" spans="1:15" ht="19.5" customHeight="1">
      <c r="A12" s="34" t="s">
        <v>20</v>
      </c>
      <c r="B12" s="35">
        <f t="shared" si="1"/>
        <v>271.8</v>
      </c>
      <c r="C12" s="36">
        <f t="shared" si="2"/>
        <v>265.8</v>
      </c>
      <c r="D12" s="37">
        <v>23909</v>
      </c>
      <c r="E12" s="38">
        <v>2674</v>
      </c>
      <c r="F12" s="36">
        <f t="shared" si="3"/>
        <v>0</v>
      </c>
      <c r="G12" s="37"/>
      <c r="H12" s="37"/>
      <c r="I12" s="36">
        <f t="shared" si="4"/>
        <v>0.9</v>
      </c>
      <c r="J12" s="37"/>
      <c r="K12" s="39">
        <v>86</v>
      </c>
      <c r="L12" s="36">
        <f t="shared" si="5"/>
        <v>5.1</v>
      </c>
      <c r="M12" s="42">
        <v>170</v>
      </c>
      <c r="O12" s="11"/>
    </row>
    <row r="13" spans="1:15" ht="19.5" customHeight="1">
      <c r="A13" s="34" t="s">
        <v>21</v>
      </c>
      <c r="B13" s="35">
        <f t="shared" si="1"/>
        <v>237.09999999999997</v>
      </c>
      <c r="C13" s="36">
        <f t="shared" si="2"/>
        <v>230.7</v>
      </c>
      <c r="D13" s="37">
        <v>21686</v>
      </c>
      <c r="E13" s="38">
        <v>1385</v>
      </c>
      <c r="F13" s="36">
        <f t="shared" si="3"/>
        <v>0</v>
      </c>
      <c r="G13" s="37"/>
      <c r="H13" s="37"/>
      <c r="I13" s="36">
        <f t="shared" si="4"/>
        <v>0.2</v>
      </c>
      <c r="J13" s="37"/>
      <c r="K13" s="39">
        <v>19</v>
      </c>
      <c r="L13" s="36">
        <f t="shared" si="5"/>
        <v>6.2</v>
      </c>
      <c r="M13" s="42">
        <v>206</v>
      </c>
      <c r="O13" s="11"/>
    </row>
    <row r="14" spans="1:15" ht="19.5" customHeight="1">
      <c r="A14" s="34" t="s">
        <v>22</v>
      </c>
      <c r="B14" s="35">
        <f t="shared" si="1"/>
        <v>111.7</v>
      </c>
      <c r="C14" s="36">
        <f t="shared" si="2"/>
        <v>84.4</v>
      </c>
      <c r="D14" s="37">
        <v>8320</v>
      </c>
      <c r="E14" s="38">
        <v>119</v>
      </c>
      <c r="F14" s="36">
        <f t="shared" si="3"/>
        <v>18.9</v>
      </c>
      <c r="G14" s="36">
        <v>1887</v>
      </c>
      <c r="H14" s="36">
        <v>0</v>
      </c>
      <c r="I14" s="36">
        <f t="shared" si="4"/>
        <v>0.6</v>
      </c>
      <c r="J14" s="43">
        <v>56</v>
      </c>
      <c r="K14" s="39">
        <v>3</v>
      </c>
      <c r="L14" s="36">
        <f t="shared" si="5"/>
        <v>7.8</v>
      </c>
      <c r="M14" s="42">
        <v>260</v>
      </c>
      <c r="O14" s="11"/>
    </row>
    <row r="15" spans="1:15" ht="19.5" customHeight="1">
      <c r="A15" s="34" t="s">
        <v>23</v>
      </c>
      <c r="B15" s="35">
        <f t="shared" si="1"/>
        <v>86.39999999999999</v>
      </c>
      <c r="C15" s="36">
        <f t="shared" si="2"/>
        <v>46</v>
      </c>
      <c r="D15" s="37">
        <v>4374</v>
      </c>
      <c r="E15" s="38">
        <v>223</v>
      </c>
      <c r="F15" s="36">
        <f t="shared" si="3"/>
        <v>31.6</v>
      </c>
      <c r="G15" s="36">
        <v>3048</v>
      </c>
      <c r="H15" s="36">
        <v>115</v>
      </c>
      <c r="I15" s="36">
        <f t="shared" si="4"/>
        <v>1</v>
      </c>
      <c r="J15" s="43">
        <v>92</v>
      </c>
      <c r="K15" s="39">
        <v>9</v>
      </c>
      <c r="L15" s="36">
        <f t="shared" si="5"/>
        <v>7.8</v>
      </c>
      <c r="M15" s="42">
        <v>260</v>
      </c>
      <c r="O15" s="11"/>
    </row>
    <row r="16" spans="1:15" ht="19.5" customHeight="1">
      <c r="A16" s="34" t="s">
        <v>24</v>
      </c>
      <c r="B16" s="35">
        <f t="shared" si="1"/>
        <v>62.6</v>
      </c>
      <c r="C16" s="36">
        <f t="shared" si="2"/>
        <v>19.8</v>
      </c>
      <c r="D16" s="37">
        <v>1877</v>
      </c>
      <c r="E16" s="38">
        <v>102</v>
      </c>
      <c r="F16" s="36">
        <f t="shared" si="3"/>
        <v>25.8</v>
      </c>
      <c r="G16" s="36">
        <v>2487</v>
      </c>
      <c r="H16" s="36">
        <v>92</v>
      </c>
      <c r="I16" s="36">
        <f t="shared" si="4"/>
        <v>2.1</v>
      </c>
      <c r="J16" s="43">
        <v>191</v>
      </c>
      <c r="K16" s="39">
        <v>14</v>
      </c>
      <c r="L16" s="36">
        <f t="shared" si="5"/>
        <v>14.9</v>
      </c>
      <c r="M16" s="42">
        <v>495</v>
      </c>
      <c r="O16" s="11"/>
    </row>
    <row r="17" spans="1:15" ht="19.5" customHeight="1">
      <c r="A17" s="34" t="s">
        <v>25</v>
      </c>
      <c r="B17" s="35">
        <f t="shared" si="1"/>
        <v>109.1</v>
      </c>
      <c r="C17" s="36">
        <f t="shared" si="2"/>
        <v>48.7</v>
      </c>
      <c r="D17" s="37">
        <v>4679</v>
      </c>
      <c r="E17" s="38">
        <v>195</v>
      </c>
      <c r="F17" s="36">
        <f t="shared" si="3"/>
        <v>36.8</v>
      </c>
      <c r="G17" s="36">
        <v>3683</v>
      </c>
      <c r="H17" s="36">
        <v>0</v>
      </c>
      <c r="I17" s="36">
        <f t="shared" si="4"/>
        <v>1.3</v>
      </c>
      <c r="J17" s="43">
        <v>125</v>
      </c>
      <c r="K17" s="39">
        <v>1</v>
      </c>
      <c r="L17" s="36">
        <f t="shared" si="5"/>
        <v>22.3</v>
      </c>
      <c r="M17" s="42">
        <v>742</v>
      </c>
      <c r="O17" s="11"/>
    </row>
    <row r="18" spans="1:15" ht="19.5" customHeight="1">
      <c r="A18" s="34" t="s">
        <v>26</v>
      </c>
      <c r="B18" s="35">
        <f t="shared" si="1"/>
        <v>86.5</v>
      </c>
      <c r="C18" s="36">
        <f t="shared" si="2"/>
        <v>21.4</v>
      </c>
      <c r="D18" s="37">
        <v>2130</v>
      </c>
      <c r="E18" s="38">
        <v>14</v>
      </c>
      <c r="F18" s="36">
        <f t="shared" si="3"/>
        <v>38.2</v>
      </c>
      <c r="G18" s="36">
        <v>3824</v>
      </c>
      <c r="H18" s="36">
        <v>0</v>
      </c>
      <c r="I18" s="36">
        <f t="shared" si="4"/>
        <v>1.8</v>
      </c>
      <c r="J18" s="43">
        <v>181</v>
      </c>
      <c r="K18" s="39">
        <v>3</v>
      </c>
      <c r="L18" s="36">
        <f t="shared" si="5"/>
        <v>25.1</v>
      </c>
      <c r="M18" s="42">
        <v>838</v>
      </c>
      <c r="O18" s="11"/>
    </row>
    <row r="19" spans="1:15" ht="19.5" customHeight="1">
      <c r="A19" s="34" t="s">
        <v>27</v>
      </c>
      <c r="B19" s="35">
        <f t="shared" si="1"/>
        <v>113.19999999999999</v>
      </c>
      <c r="C19" s="36">
        <f t="shared" si="2"/>
        <v>27</v>
      </c>
      <c r="D19" s="37">
        <v>2638</v>
      </c>
      <c r="E19" s="38">
        <v>62</v>
      </c>
      <c r="F19" s="36">
        <f t="shared" si="3"/>
        <v>58.1</v>
      </c>
      <c r="G19" s="36">
        <v>5558</v>
      </c>
      <c r="H19" s="36">
        <v>256</v>
      </c>
      <c r="I19" s="36">
        <f t="shared" si="4"/>
        <v>2.5</v>
      </c>
      <c r="J19" s="43">
        <v>238</v>
      </c>
      <c r="K19" s="39">
        <v>8</v>
      </c>
      <c r="L19" s="36">
        <f t="shared" si="5"/>
        <v>25.6</v>
      </c>
      <c r="M19" s="42">
        <v>854</v>
      </c>
      <c r="O19" s="11"/>
    </row>
    <row r="20" spans="1:15" ht="19.5" customHeight="1">
      <c r="A20" s="34" t="s">
        <v>28</v>
      </c>
      <c r="B20" s="35">
        <f t="shared" si="1"/>
        <v>175.8</v>
      </c>
      <c r="C20" s="36">
        <f t="shared" si="2"/>
        <v>55.5</v>
      </c>
      <c r="D20" s="37">
        <v>5316</v>
      </c>
      <c r="E20" s="38">
        <v>235</v>
      </c>
      <c r="F20" s="36">
        <f t="shared" si="3"/>
        <v>84.8</v>
      </c>
      <c r="G20" s="36">
        <v>8325</v>
      </c>
      <c r="H20" s="36">
        <v>152</v>
      </c>
      <c r="I20" s="36">
        <f t="shared" si="4"/>
        <v>1.8</v>
      </c>
      <c r="J20" s="43">
        <v>168</v>
      </c>
      <c r="K20" s="39">
        <v>7</v>
      </c>
      <c r="L20" s="36">
        <f t="shared" si="5"/>
        <v>33.7</v>
      </c>
      <c r="M20" s="42">
        <v>1122</v>
      </c>
      <c r="O20" s="11"/>
    </row>
    <row r="21" spans="1:15" ht="19.5" customHeight="1">
      <c r="A21" s="34" t="s">
        <v>29</v>
      </c>
      <c r="B21" s="35">
        <f t="shared" si="1"/>
        <v>281.7</v>
      </c>
      <c r="C21" s="36">
        <f t="shared" si="2"/>
        <v>10.2</v>
      </c>
      <c r="D21" s="37">
        <v>1005</v>
      </c>
      <c r="E21" s="38">
        <v>10</v>
      </c>
      <c r="F21" s="36">
        <f t="shared" si="3"/>
        <v>94</v>
      </c>
      <c r="G21" s="36">
        <v>9316</v>
      </c>
      <c r="H21" s="36">
        <v>79</v>
      </c>
      <c r="I21" s="36">
        <f t="shared" si="4"/>
        <v>30.9</v>
      </c>
      <c r="J21" s="43">
        <v>3058</v>
      </c>
      <c r="K21" s="39">
        <v>32</v>
      </c>
      <c r="L21" s="36">
        <f t="shared" si="5"/>
        <v>146.6</v>
      </c>
      <c r="M21" s="42">
        <v>4886</v>
      </c>
      <c r="O21" s="11"/>
    </row>
    <row r="22" spans="1:15" ht="19.5" customHeight="1">
      <c r="A22" s="34" t="s">
        <v>30</v>
      </c>
      <c r="B22" s="35">
        <f t="shared" si="1"/>
        <v>303.1</v>
      </c>
      <c r="C22" s="36">
        <f t="shared" si="2"/>
        <v>16.4</v>
      </c>
      <c r="D22" s="37">
        <v>1481</v>
      </c>
      <c r="E22" s="38">
        <v>157</v>
      </c>
      <c r="F22" s="36">
        <f t="shared" si="3"/>
        <v>143.8</v>
      </c>
      <c r="G22" s="36">
        <v>13252</v>
      </c>
      <c r="H22" s="36">
        <v>1123</v>
      </c>
      <c r="I22" s="36">
        <f t="shared" si="4"/>
        <v>23.2</v>
      </c>
      <c r="J22" s="43">
        <v>2301</v>
      </c>
      <c r="K22" s="39">
        <v>18</v>
      </c>
      <c r="L22" s="36">
        <f t="shared" si="5"/>
        <v>119.7</v>
      </c>
      <c r="M22" s="42">
        <v>3989</v>
      </c>
      <c r="O22" s="11"/>
    </row>
    <row r="23" spans="1:15" ht="19.5" customHeight="1">
      <c r="A23" s="34" t="s">
        <v>31</v>
      </c>
      <c r="B23" s="35">
        <f t="shared" si="1"/>
        <v>259.5</v>
      </c>
      <c r="C23" s="36">
        <f t="shared" si="2"/>
        <v>20.2</v>
      </c>
      <c r="D23" s="37">
        <v>1851</v>
      </c>
      <c r="E23" s="38">
        <v>166</v>
      </c>
      <c r="F23" s="36">
        <f t="shared" si="3"/>
        <v>104.2</v>
      </c>
      <c r="G23" s="36">
        <v>9157</v>
      </c>
      <c r="H23" s="36">
        <v>1266</v>
      </c>
      <c r="I23" s="36">
        <f t="shared" si="4"/>
        <v>27.2</v>
      </c>
      <c r="J23" s="43">
        <v>2684</v>
      </c>
      <c r="K23" s="39">
        <v>34</v>
      </c>
      <c r="L23" s="36">
        <f t="shared" si="5"/>
        <v>107.9</v>
      </c>
      <c r="M23" s="42">
        <v>3598</v>
      </c>
      <c r="O23" s="11"/>
    </row>
    <row r="24" spans="1:15" ht="19.5" customHeight="1">
      <c r="A24" s="34" t="s">
        <v>32</v>
      </c>
      <c r="B24" s="35">
        <f t="shared" si="1"/>
        <v>215.29999999999998</v>
      </c>
      <c r="C24" s="36">
        <f t="shared" si="2"/>
        <v>19.1</v>
      </c>
      <c r="D24" s="44">
        <v>1882</v>
      </c>
      <c r="E24" s="38">
        <v>27</v>
      </c>
      <c r="F24" s="36">
        <f t="shared" si="3"/>
        <v>123</v>
      </c>
      <c r="G24" s="36">
        <v>11979</v>
      </c>
      <c r="H24" s="36">
        <v>325</v>
      </c>
      <c r="I24" s="36">
        <f t="shared" si="4"/>
        <v>15.2</v>
      </c>
      <c r="J24" s="43">
        <v>1423</v>
      </c>
      <c r="K24" s="39">
        <v>98</v>
      </c>
      <c r="L24" s="36">
        <f t="shared" si="5"/>
        <v>58</v>
      </c>
      <c r="M24" s="42">
        <v>1932</v>
      </c>
      <c r="O24" s="11"/>
    </row>
    <row r="25" spans="1:15" ht="19.5" customHeight="1">
      <c r="A25" s="34" t="s">
        <v>33</v>
      </c>
      <c r="B25" s="35">
        <f t="shared" si="1"/>
        <v>357.20000000000005</v>
      </c>
      <c r="C25" s="36">
        <f t="shared" si="2"/>
        <v>14.5</v>
      </c>
      <c r="D25" s="44">
        <v>1074</v>
      </c>
      <c r="E25" s="38">
        <v>371</v>
      </c>
      <c r="F25" s="36">
        <f t="shared" si="3"/>
        <v>178.3</v>
      </c>
      <c r="G25" s="44">
        <v>17021</v>
      </c>
      <c r="H25" s="38">
        <v>811</v>
      </c>
      <c r="I25" s="36">
        <f t="shared" si="4"/>
        <v>25.6</v>
      </c>
      <c r="J25" s="44">
        <v>2534</v>
      </c>
      <c r="K25" s="39">
        <v>22</v>
      </c>
      <c r="L25" s="36">
        <f t="shared" si="5"/>
        <v>138.8</v>
      </c>
      <c r="M25" s="42">
        <v>4626</v>
      </c>
      <c r="O25" s="11"/>
    </row>
    <row r="26" spans="1:15" ht="19.5" customHeight="1" thickBot="1">
      <c r="A26" s="45" t="s">
        <v>34</v>
      </c>
      <c r="B26" s="53">
        <f t="shared" si="1"/>
        <v>0.4</v>
      </c>
      <c r="C26" s="36">
        <f t="shared" si="2"/>
        <v>0.2</v>
      </c>
      <c r="D26" s="47">
        <v>24</v>
      </c>
      <c r="E26" s="48">
        <v>0</v>
      </c>
      <c r="F26" s="36">
        <f t="shared" si="3"/>
        <v>0</v>
      </c>
      <c r="G26" s="46">
        <v>0</v>
      </c>
      <c r="H26" s="46">
        <v>0</v>
      </c>
      <c r="I26" s="36">
        <f t="shared" si="4"/>
        <v>0</v>
      </c>
      <c r="J26" s="49">
        <v>0</v>
      </c>
      <c r="K26" s="50">
        <v>0</v>
      </c>
      <c r="L26" s="36">
        <f t="shared" si="5"/>
        <v>0.2</v>
      </c>
      <c r="M26" s="52">
        <v>8</v>
      </c>
      <c r="O26" s="11"/>
    </row>
  </sheetData>
  <sheetProtection/>
  <mergeCells count="9">
    <mergeCell ref="A2:M2"/>
    <mergeCell ref="A3:D3"/>
    <mergeCell ref="L3:M3"/>
    <mergeCell ref="A4:A5"/>
    <mergeCell ref="B4:B5"/>
    <mergeCell ref="C4:E4"/>
    <mergeCell ref="F4:H4"/>
    <mergeCell ref="I4:K4"/>
    <mergeCell ref="L4:M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2012-12-14T03:17:08Z</cp:lastPrinted>
  <dcterms:created xsi:type="dcterms:W3CDTF">2012-11-16T06:15:30Z</dcterms:created>
  <dcterms:modified xsi:type="dcterms:W3CDTF">2012-12-21T01:54:11Z</dcterms:modified>
  <cp:category/>
  <cp:version/>
  <cp:contentType/>
  <cp:contentStatus/>
</cp:coreProperties>
</file>